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4-eligible\SS\"/>
    </mc:Choice>
  </mc:AlternateContent>
  <xr:revisionPtr revIDLastSave="0" documentId="8_{165ADA78-8088-4F1B-B0F8-969AF7648FA2}" xr6:coauthVersionLast="47" xr6:coauthVersionMax="47" xr10:uidLastSave="{00000000-0000-0000-0000-000000000000}"/>
  <bookViews>
    <workbookView xWindow="-120" yWindow="-120" windowWidth="38640" windowHeight="21120" xr2:uid="{E7DE1093-490E-475A-B23E-AB03AC239D06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6" i="1" l="1"/>
  <c r="AC185" i="1"/>
  <c r="AB185" i="1"/>
  <c r="AA185" i="1"/>
  <c r="Z185" i="1"/>
  <c r="AD185" i="1" s="1"/>
  <c r="Y185" i="1"/>
  <c r="AC184" i="1"/>
  <c r="AB184" i="1"/>
  <c r="AA184" i="1"/>
  <c r="Z184" i="1"/>
  <c r="Y184" i="1"/>
  <c r="AC183" i="1"/>
  <c r="AB183" i="1"/>
  <c r="AA183" i="1"/>
  <c r="Z183" i="1"/>
  <c r="Y183" i="1"/>
  <c r="AC182" i="1"/>
  <c r="AB182" i="1"/>
  <c r="AA182" i="1"/>
  <c r="Z182" i="1"/>
  <c r="Y182" i="1"/>
  <c r="AC181" i="1"/>
  <c r="AB181" i="1"/>
  <c r="AA181" i="1"/>
  <c r="Z181" i="1"/>
  <c r="Y181" i="1"/>
  <c r="AC180" i="1"/>
  <c r="AB180" i="1"/>
  <c r="AA180" i="1"/>
  <c r="Z180" i="1"/>
  <c r="Y180" i="1"/>
  <c r="AC179" i="1"/>
  <c r="AB179" i="1"/>
  <c r="AA179" i="1"/>
  <c r="Z179" i="1"/>
  <c r="Y179" i="1"/>
  <c r="AC178" i="1"/>
  <c r="AB178" i="1"/>
  <c r="AA178" i="1"/>
  <c r="Z178" i="1"/>
  <c r="Y178" i="1"/>
  <c r="AC177" i="1"/>
  <c r="AB177" i="1"/>
  <c r="AA177" i="1"/>
  <c r="Z177" i="1"/>
  <c r="AD177" i="1" s="1"/>
  <c r="Y177" i="1"/>
  <c r="AC176" i="1"/>
  <c r="AB176" i="1"/>
  <c r="AA176" i="1"/>
  <c r="Z176" i="1"/>
  <c r="AD176" i="1" s="1"/>
  <c r="Y176" i="1"/>
  <c r="AC175" i="1"/>
  <c r="AB175" i="1"/>
  <c r="AA175" i="1"/>
  <c r="Z175" i="1"/>
  <c r="AD175" i="1" s="1"/>
  <c r="Y175" i="1"/>
  <c r="AC174" i="1"/>
  <c r="AB174" i="1"/>
  <c r="AA174" i="1"/>
  <c r="Z174" i="1"/>
  <c r="Y174" i="1"/>
  <c r="AC173" i="1"/>
  <c r="AB173" i="1"/>
  <c r="AA173" i="1"/>
  <c r="Z173" i="1"/>
  <c r="Y173" i="1"/>
  <c r="AC172" i="1"/>
  <c r="AB172" i="1"/>
  <c r="AA172" i="1"/>
  <c r="Z172" i="1"/>
  <c r="Y172" i="1"/>
  <c r="AC171" i="1"/>
  <c r="AB171" i="1"/>
  <c r="AA171" i="1"/>
  <c r="Z171" i="1"/>
  <c r="Y171" i="1"/>
  <c r="AC170" i="1"/>
  <c r="AB170" i="1"/>
  <c r="AA170" i="1"/>
  <c r="Z170" i="1"/>
  <c r="AD170" i="1" s="1"/>
  <c r="Y170" i="1"/>
  <c r="AC169" i="1"/>
  <c r="AB169" i="1"/>
  <c r="AA169" i="1"/>
  <c r="Z169" i="1"/>
  <c r="Y169" i="1"/>
  <c r="AC168" i="1"/>
  <c r="AB168" i="1"/>
  <c r="AA168" i="1"/>
  <c r="Z168" i="1"/>
  <c r="AD168" i="1" s="1"/>
  <c r="Y168" i="1"/>
  <c r="AC167" i="1"/>
  <c r="AB167" i="1"/>
  <c r="AA167" i="1"/>
  <c r="Z167" i="1"/>
  <c r="Y167" i="1"/>
  <c r="AC166" i="1"/>
  <c r="AB166" i="1"/>
  <c r="AA166" i="1"/>
  <c r="Z166" i="1"/>
  <c r="AD166" i="1" s="1"/>
  <c r="Y166" i="1"/>
  <c r="AC165" i="1"/>
  <c r="AB165" i="1"/>
  <c r="AA165" i="1"/>
  <c r="Z165" i="1"/>
  <c r="AD165" i="1" s="1"/>
  <c r="Y165" i="1"/>
  <c r="AC164" i="1"/>
  <c r="AB164" i="1"/>
  <c r="AA164" i="1"/>
  <c r="Z164" i="1"/>
  <c r="Y164" i="1"/>
  <c r="AC163" i="1"/>
  <c r="AB163" i="1"/>
  <c r="AA163" i="1"/>
  <c r="Z163" i="1"/>
  <c r="Y163" i="1"/>
  <c r="AC162" i="1"/>
  <c r="AB162" i="1"/>
  <c r="AA162" i="1"/>
  <c r="Z162" i="1"/>
  <c r="Y162" i="1"/>
  <c r="AC161" i="1"/>
  <c r="AB161" i="1"/>
  <c r="AA161" i="1"/>
  <c r="Z161" i="1"/>
  <c r="Y161" i="1"/>
  <c r="AC160" i="1"/>
  <c r="AB160" i="1"/>
  <c r="AA160" i="1"/>
  <c r="Z160" i="1"/>
  <c r="AD160" i="1" s="1"/>
  <c r="Y160" i="1"/>
  <c r="AC159" i="1"/>
  <c r="AB159" i="1"/>
  <c r="AA159" i="1"/>
  <c r="Z159" i="1"/>
  <c r="Y159" i="1"/>
  <c r="AC158" i="1"/>
  <c r="AB158" i="1"/>
  <c r="AA158" i="1"/>
  <c r="Z158" i="1"/>
  <c r="AD158" i="1" s="1"/>
  <c r="Y158" i="1"/>
  <c r="AC157" i="1"/>
  <c r="AB157" i="1"/>
  <c r="AA157" i="1"/>
  <c r="Z157" i="1"/>
  <c r="AD157" i="1" s="1"/>
  <c r="Y157" i="1"/>
  <c r="AC156" i="1"/>
  <c r="AB156" i="1"/>
  <c r="AA156" i="1"/>
  <c r="Z156" i="1"/>
  <c r="Y156" i="1"/>
  <c r="AC155" i="1"/>
  <c r="AB155" i="1"/>
  <c r="AA155" i="1"/>
  <c r="Z155" i="1"/>
  <c r="AD155" i="1" s="1"/>
  <c r="Y155" i="1"/>
  <c r="AC154" i="1"/>
  <c r="AB154" i="1"/>
  <c r="AA154" i="1"/>
  <c r="Z154" i="1"/>
  <c r="Y154" i="1"/>
  <c r="AD153" i="1"/>
  <c r="AC153" i="1"/>
  <c r="AB153" i="1"/>
  <c r="AA153" i="1"/>
  <c r="Z153" i="1"/>
  <c r="Y153" i="1"/>
  <c r="AC152" i="1"/>
  <c r="AB152" i="1"/>
  <c r="AA152" i="1"/>
  <c r="Z152" i="1"/>
  <c r="Y152" i="1"/>
  <c r="AC151" i="1"/>
  <c r="AB151" i="1"/>
  <c r="AA151" i="1"/>
  <c r="Z151" i="1"/>
  <c r="AD151" i="1" s="1"/>
  <c r="Y151" i="1"/>
  <c r="AC150" i="1"/>
  <c r="AB150" i="1"/>
  <c r="AA150" i="1"/>
  <c r="Z150" i="1"/>
  <c r="Y150" i="1"/>
  <c r="AC149" i="1"/>
  <c r="AB149" i="1"/>
  <c r="AA149" i="1"/>
  <c r="Z149" i="1"/>
  <c r="Y149" i="1"/>
  <c r="AC148" i="1"/>
  <c r="AB148" i="1"/>
  <c r="AA148" i="1"/>
  <c r="Z148" i="1"/>
  <c r="AD148" i="1" s="1"/>
  <c r="Y148" i="1"/>
  <c r="AC147" i="1"/>
  <c r="AB147" i="1"/>
  <c r="AA147" i="1"/>
  <c r="Z147" i="1"/>
  <c r="Y147" i="1"/>
  <c r="AC146" i="1"/>
  <c r="AB146" i="1"/>
  <c r="AA146" i="1"/>
  <c r="Z146" i="1"/>
  <c r="Y146" i="1"/>
  <c r="AC145" i="1"/>
  <c r="AB145" i="1"/>
  <c r="AA145" i="1"/>
  <c r="Z145" i="1"/>
  <c r="Y145" i="1"/>
  <c r="AC144" i="1"/>
  <c r="AB144" i="1"/>
  <c r="AA144" i="1"/>
  <c r="Z144" i="1"/>
  <c r="AD144" i="1" s="1"/>
  <c r="Y144" i="1"/>
  <c r="AC143" i="1"/>
  <c r="AB143" i="1"/>
  <c r="AA143" i="1"/>
  <c r="Z143" i="1"/>
  <c r="Y143" i="1"/>
  <c r="AC142" i="1"/>
  <c r="AB142" i="1"/>
  <c r="AA142" i="1"/>
  <c r="Z142" i="1"/>
  <c r="Y142" i="1"/>
  <c r="AC141" i="1"/>
  <c r="AB141" i="1"/>
  <c r="AA141" i="1"/>
  <c r="Z141" i="1"/>
  <c r="AD141" i="1" s="1"/>
  <c r="Y141" i="1"/>
  <c r="AC140" i="1"/>
  <c r="AB140" i="1"/>
  <c r="AA140" i="1"/>
  <c r="Z140" i="1"/>
  <c r="Y140" i="1"/>
  <c r="AC139" i="1"/>
  <c r="AB139" i="1"/>
  <c r="AA139" i="1"/>
  <c r="Z139" i="1"/>
  <c r="Y139" i="1"/>
  <c r="AC138" i="1"/>
  <c r="AB138" i="1"/>
  <c r="AA138" i="1"/>
  <c r="Z138" i="1"/>
  <c r="AD138" i="1" s="1"/>
  <c r="Y138" i="1"/>
  <c r="AC137" i="1"/>
  <c r="AB137" i="1"/>
  <c r="AA137" i="1"/>
  <c r="Z137" i="1"/>
  <c r="AD137" i="1" s="1"/>
  <c r="Y137" i="1"/>
  <c r="AC136" i="1"/>
  <c r="AB136" i="1"/>
  <c r="AA136" i="1"/>
  <c r="Z136" i="1"/>
  <c r="Y136" i="1"/>
  <c r="AC135" i="1"/>
  <c r="AB135" i="1"/>
  <c r="AA135" i="1"/>
  <c r="Z135" i="1"/>
  <c r="AD135" i="1" s="1"/>
  <c r="Y135" i="1"/>
  <c r="AC134" i="1"/>
  <c r="AB134" i="1"/>
  <c r="AA134" i="1"/>
  <c r="Z134" i="1"/>
  <c r="Y134" i="1"/>
  <c r="AC133" i="1"/>
  <c r="AB133" i="1"/>
  <c r="AA133" i="1"/>
  <c r="Z133" i="1"/>
  <c r="Y133" i="1"/>
  <c r="AC132" i="1"/>
  <c r="AB132" i="1"/>
  <c r="AA132" i="1"/>
  <c r="Z132" i="1"/>
  <c r="Y132" i="1"/>
  <c r="AC131" i="1"/>
  <c r="AB131" i="1"/>
  <c r="AA131" i="1"/>
  <c r="Z131" i="1"/>
  <c r="Y131" i="1"/>
  <c r="AC130" i="1"/>
  <c r="AB130" i="1"/>
  <c r="AA130" i="1"/>
  <c r="Z130" i="1"/>
  <c r="AD130" i="1" s="1"/>
  <c r="Y130" i="1"/>
  <c r="AC129" i="1"/>
  <c r="AB129" i="1"/>
  <c r="AA129" i="1"/>
  <c r="Z129" i="1"/>
  <c r="AD129" i="1" s="1"/>
  <c r="Y129" i="1"/>
  <c r="AC128" i="1"/>
  <c r="AB128" i="1"/>
  <c r="AA128" i="1"/>
  <c r="Z128" i="1"/>
  <c r="Y128" i="1"/>
  <c r="AC127" i="1"/>
  <c r="AB127" i="1"/>
  <c r="AA127" i="1"/>
  <c r="Z127" i="1"/>
  <c r="AD127" i="1" s="1"/>
  <c r="Y127" i="1"/>
  <c r="AC126" i="1"/>
  <c r="AB126" i="1"/>
  <c r="AA126" i="1"/>
  <c r="Z126" i="1"/>
  <c r="Y126" i="1"/>
  <c r="AC125" i="1"/>
  <c r="AB125" i="1"/>
  <c r="AA125" i="1"/>
  <c r="Z125" i="1"/>
  <c r="Y125" i="1"/>
  <c r="AC124" i="1"/>
  <c r="AB124" i="1"/>
  <c r="AA124" i="1"/>
  <c r="Z124" i="1"/>
  <c r="AD124" i="1" s="1"/>
  <c r="Y124" i="1"/>
  <c r="AC123" i="1"/>
  <c r="AB123" i="1"/>
  <c r="AA123" i="1"/>
  <c r="Z123" i="1"/>
  <c r="Y123" i="1"/>
  <c r="AC122" i="1"/>
  <c r="AB122" i="1"/>
  <c r="AA122" i="1"/>
  <c r="Z122" i="1"/>
  <c r="Y122" i="1"/>
  <c r="AC121" i="1"/>
  <c r="AB121" i="1"/>
  <c r="AA121" i="1"/>
  <c r="Z121" i="1"/>
  <c r="Y121" i="1"/>
  <c r="AD128" i="1" l="1"/>
  <c r="AD126" i="1"/>
  <c r="AD154" i="1"/>
  <c r="AD142" i="1"/>
  <c r="AD133" i="1"/>
  <c r="AD145" i="1"/>
  <c r="AD134" i="1"/>
  <c r="AD162" i="1"/>
  <c r="AD169" i="1"/>
  <c r="AD121" i="1"/>
  <c r="AD125" i="1"/>
  <c r="AD131" i="1"/>
  <c r="AD171" i="1"/>
  <c r="AD182" i="1"/>
  <c r="AD172" i="1"/>
  <c r="AD161" i="1"/>
  <c r="AD181" i="1"/>
  <c r="AD149" i="1"/>
  <c r="AD183" i="1"/>
  <c r="AD140" i="1"/>
  <c r="AD180" i="1"/>
  <c r="AD122" i="1"/>
  <c r="AD174" i="1"/>
  <c r="AD132" i="1"/>
  <c r="AD147" i="1"/>
  <c r="AD156" i="1"/>
  <c r="AD179" i="1"/>
  <c r="AD123" i="1"/>
  <c r="AD143" i="1"/>
  <c r="AD146" i="1"/>
  <c r="AD136" i="1"/>
  <c r="AD139" i="1"/>
  <c r="AD152" i="1"/>
  <c r="AD164" i="1"/>
  <c r="AD150" i="1"/>
  <c r="AD159" i="1"/>
  <c r="AD163" i="1"/>
  <c r="AD167" i="1"/>
  <c r="AD173" i="1"/>
  <c r="AD178" i="1"/>
  <c r="AD184" i="1"/>
  <c r="AC120" i="1" l="1"/>
  <c r="AB120" i="1"/>
  <c r="AA120" i="1"/>
  <c r="Z120" i="1"/>
  <c r="AD120" i="1" s="1"/>
  <c r="Y120" i="1"/>
  <c r="AC119" i="1"/>
  <c r="AB119" i="1"/>
  <c r="AA119" i="1"/>
  <c r="Z119" i="1"/>
  <c r="Y119" i="1"/>
  <c r="AC118" i="1"/>
  <c r="AB118" i="1"/>
  <c r="AA118" i="1"/>
  <c r="Z118" i="1"/>
  <c r="Y118" i="1"/>
  <c r="AC117" i="1"/>
  <c r="AB117" i="1"/>
  <c r="AA117" i="1"/>
  <c r="Z117" i="1"/>
  <c r="Y117" i="1"/>
  <c r="AC116" i="1"/>
  <c r="AB116" i="1"/>
  <c r="AA116" i="1"/>
  <c r="Z116" i="1"/>
  <c r="AD116" i="1" s="1"/>
  <c r="Y116" i="1"/>
  <c r="AC115" i="1"/>
  <c r="AB115" i="1"/>
  <c r="AA115" i="1"/>
  <c r="Z115" i="1"/>
  <c r="Y115" i="1"/>
  <c r="AC114" i="1"/>
  <c r="AB114" i="1"/>
  <c r="AA114" i="1"/>
  <c r="Z114" i="1"/>
  <c r="AD114" i="1" s="1"/>
  <c r="Y114" i="1"/>
  <c r="AC113" i="1"/>
  <c r="AB113" i="1"/>
  <c r="AA113" i="1"/>
  <c r="Z113" i="1"/>
  <c r="AD113" i="1" s="1"/>
  <c r="Y113" i="1"/>
  <c r="AC112" i="1"/>
  <c r="AB112" i="1"/>
  <c r="AA112" i="1"/>
  <c r="Z112" i="1"/>
  <c r="Y112" i="1"/>
  <c r="AC111" i="1"/>
  <c r="AB111" i="1"/>
  <c r="AA111" i="1"/>
  <c r="Z111" i="1"/>
  <c r="Y111" i="1"/>
  <c r="AC110" i="1"/>
  <c r="AB110" i="1"/>
  <c r="AA110" i="1"/>
  <c r="Z110" i="1"/>
  <c r="Y110" i="1"/>
  <c r="AC109" i="1"/>
  <c r="AB109" i="1"/>
  <c r="AA109" i="1"/>
  <c r="Z109" i="1"/>
  <c r="Y109" i="1"/>
  <c r="AC108" i="1"/>
  <c r="AB108" i="1"/>
  <c r="AA108" i="1"/>
  <c r="Z108" i="1"/>
  <c r="Y108" i="1"/>
  <c r="AC107" i="1"/>
  <c r="AB107" i="1"/>
  <c r="AA107" i="1"/>
  <c r="Z107" i="1"/>
  <c r="AD107" i="1" s="1"/>
  <c r="Y107" i="1"/>
  <c r="AC106" i="1"/>
  <c r="AB106" i="1"/>
  <c r="AA106" i="1"/>
  <c r="Z106" i="1"/>
  <c r="Y106" i="1"/>
  <c r="AC105" i="1"/>
  <c r="AB105" i="1"/>
  <c r="AA105" i="1"/>
  <c r="Z105" i="1"/>
  <c r="Y105" i="1"/>
  <c r="AC104" i="1"/>
  <c r="AB104" i="1"/>
  <c r="AA104" i="1"/>
  <c r="Z104" i="1"/>
  <c r="Y104" i="1"/>
  <c r="AC103" i="1"/>
  <c r="AB103" i="1"/>
  <c r="AA103" i="1"/>
  <c r="Z103" i="1"/>
  <c r="Y103" i="1"/>
  <c r="AC102" i="1"/>
  <c r="AB102" i="1"/>
  <c r="AA102" i="1"/>
  <c r="Z102" i="1"/>
  <c r="Y102" i="1"/>
  <c r="AC101" i="1"/>
  <c r="AB101" i="1"/>
  <c r="AA101" i="1"/>
  <c r="Z101" i="1"/>
  <c r="Y101" i="1"/>
  <c r="AC100" i="1"/>
  <c r="AB100" i="1"/>
  <c r="AA100" i="1"/>
  <c r="Z100" i="1"/>
  <c r="Y100" i="1"/>
  <c r="AC99" i="1"/>
  <c r="AB99" i="1"/>
  <c r="AA99" i="1"/>
  <c r="Z99" i="1"/>
  <c r="Y99" i="1"/>
  <c r="AC98" i="1"/>
  <c r="AB98" i="1"/>
  <c r="AA98" i="1"/>
  <c r="Z98" i="1"/>
  <c r="Y98" i="1"/>
  <c r="AC97" i="1"/>
  <c r="AB97" i="1"/>
  <c r="AA97" i="1"/>
  <c r="Z97" i="1"/>
  <c r="AD97" i="1" s="1"/>
  <c r="Y97" i="1"/>
  <c r="AD100" i="1" l="1"/>
  <c r="AD103" i="1"/>
  <c r="AD115" i="1"/>
  <c r="AD117" i="1"/>
  <c r="AD119" i="1"/>
  <c r="AD101" i="1"/>
  <c r="AD108" i="1"/>
  <c r="AD98" i="1"/>
  <c r="AD105" i="1"/>
  <c r="AD118" i="1"/>
  <c r="AD112" i="1"/>
  <c r="AD102" i="1"/>
  <c r="AD110" i="1"/>
  <c r="AD106" i="1"/>
  <c r="AD99" i="1"/>
  <c r="AD111" i="1"/>
  <c r="AD109" i="1"/>
  <c r="AD104" i="1"/>
  <c r="Z96" i="1" l="1"/>
  <c r="Y96" i="1"/>
  <c r="X96" i="1"/>
  <c r="W96" i="1"/>
  <c r="Z95" i="1"/>
  <c r="Y95" i="1"/>
  <c r="X95" i="1"/>
  <c r="W95" i="1"/>
  <c r="Z94" i="1"/>
  <c r="Y94" i="1"/>
  <c r="X94" i="1"/>
  <c r="AA94" i="1" s="1"/>
  <c r="W94" i="1"/>
  <c r="Z93" i="1"/>
  <c r="Y93" i="1"/>
  <c r="X93" i="1"/>
  <c r="W93" i="1"/>
  <c r="Z92" i="1"/>
  <c r="Y92" i="1"/>
  <c r="X92" i="1"/>
  <c r="W92" i="1"/>
  <c r="Z91" i="1"/>
  <c r="Y91" i="1"/>
  <c r="AB91" i="1" s="1"/>
  <c r="X91" i="1"/>
  <c r="AA91" i="1" s="1"/>
  <c r="W91" i="1"/>
  <c r="Z90" i="1"/>
  <c r="Y90" i="1"/>
  <c r="X90" i="1"/>
  <c r="W90" i="1"/>
  <c r="Z89" i="1"/>
  <c r="Y89" i="1"/>
  <c r="X89" i="1"/>
  <c r="W89" i="1"/>
  <c r="Z88" i="1"/>
  <c r="Y88" i="1"/>
  <c r="X88" i="1"/>
  <c r="W88" i="1"/>
  <c r="Z87" i="1"/>
  <c r="Y87" i="1"/>
  <c r="X87" i="1"/>
  <c r="W87" i="1"/>
  <c r="Z86" i="1"/>
  <c r="Y86" i="1"/>
  <c r="X86" i="1"/>
  <c r="W86" i="1"/>
  <c r="Z85" i="1"/>
  <c r="Y85" i="1"/>
  <c r="X85" i="1"/>
  <c r="W85" i="1"/>
  <c r="Z84" i="1"/>
  <c r="AC84" i="1" s="1"/>
  <c r="Y84" i="1"/>
  <c r="X84" i="1"/>
  <c r="AB84" i="1" s="1"/>
  <c r="W84" i="1"/>
  <c r="Z83" i="1"/>
  <c r="Y83" i="1"/>
  <c r="X83" i="1"/>
  <c r="W83" i="1"/>
  <c r="Z82" i="1"/>
  <c r="Y82" i="1"/>
  <c r="X82" i="1"/>
  <c r="W82" i="1"/>
  <c r="Z81" i="1"/>
  <c r="AC81" i="1" s="1"/>
  <c r="Y81" i="1"/>
  <c r="X81" i="1"/>
  <c r="W81" i="1"/>
  <c r="Z80" i="1"/>
  <c r="Y80" i="1"/>
  <c r="X80" i="1"/>
  <c r="W80" i="1"/>
  <c r="Z79" i="1"/>
  <c r="Y79" i="1"/>
  <c r="X79" i="1"/>
  <c r="AA79" i="1" s="1"/>
  <c r="W79" i="1"/>
  <c r="Z78" i="1"/>
  <c r="Y78" i="1"/>
  <c r="X78" i="1"/>
  <c r="W78" i="1"/>
  <c r="Z77" i="1"/>
  <c r="Y77" i="1"/>
  <c r="AC77" i="1" s="1"/>
  <c r="X77" i="1"/>
  <c r="W77" i="1"/>
  <c r="Z76" i="1"/>
  <c r="Y76" i="1"/>
  <c r="AB76" i="1" s="1"/>
  <c r="X76" i="1"/>
  <c r="W76" i="1"/>
  <c r="AA76" i="1" s="1"/>
  <c r="Z75" i="1"/>
  <c r="Y75" i="1"/>
  <c r="AB75" i="1" s="1"/>
  <c r="X75" i="1"/>
  <c r="W75" i="1"/>
  <c r="Z74" i="1"/>
  <c r="Y74" i="1"/>
  <c r="X74" i="1"/>
  <c r="W74" i="1"/>
  <c r="Z73" i="1"/>
  <c r="Y73" i="1"/>
  <c r="AB73" i="1" s="1"/>
  <c r="X73" i="1"/>
  <c r="W73" i="1"/>
  <c r="Z72" i="1"/>
  <c r="Y72" i="1"/>
  <c r="X72" i="1"/>
  <c r="W72" i="1"/>
  <c r="Z71" i="1"/>
  <c r="Y71" i="1"/>
  <c r="X71" i="1"/>
  <c r="W71" i="1"/>
  <c r="Z70" i="1"/>
  <c r="Y70" i="1"/>
  <c r="X70" i="1"/>
  <c r="W70" i="1"/>
  <c r="Z69" i="1"/>
  <c r="Y69" i="1"/>
  <c r="X69" i="1"/>
  <c r="W69" i="1"/>
  <c r="Z68" i="1"/>
  <c r="Y68" i="1"/>
  <c r="X68" i="1"/>
  <c r="W68" i="1"/>
  <c r="Z67" i="1"/>
  <c r="Y67" i="1"/>
  <c r="AB67" i="1" s="1"/>
  <c r="X67" i="1"/>
  <c r="W67" i="1"/>
  <c r="AA67" i="1" s="1"/>
  <c r="Z66" i="1"/>
  <c r="Y66" i="1"/>
  <c r="X66" i="1"/>
  <c r="W66" i="1"/>
  <c r="Z65" i="1"/>
  <c r="Y65" i="1"/>
  <c r="X65" i="1"/>
  <c r="W65" i="1"/>
  <c r="Z64" i="1"/>
  <c r="Y64" i="1"/>
  <c r="AB64" i="1" s="1"/>
  <c r="X64" i="1"/>
  <c r="W64" i="1"/>
  <c r="Z63" i="1"/>
  <c r="Y63" i="1"/>
  <c r="X63" i="1"/>
  <c r="W63" i="1"/>
  <c r="AC64" i="1" l="1"/>
  <c r="AC67" i="1"/>
  <c r="AC73" i="1"/>
  <c r="AB68" i="1"/>
  <c r="AB71" i="1"/>
  <c r="AA89" i="1"/>
  <c r="AA92" i="1"/>
  <c r="AC68" i="1"/>
  <c r="AC71" i="1"/>
  <c r="AB86" i="1"/>
  <c r="AB89" i="1"/>
  <c r="AA65" i="1"/>
  <c r="AB92" i="1"/>
  <c r="AA63" i="1"/>
  <c r="AA66" i="1"/>
  <c r="AA69" i="1"/>
  <c r="AA72" i="1"/>
  <c r="AC63" i="1"/>
  <c r="AA93" i="1"/>
  <c r="AB81" i="1"/>
  <c r="AC75" i="1"/>
  <c r="AC78" i="1"/>
  <c r="AC96" i="1"/>
  <c r="AA70" i="1"/>
  <c r="AA73" i="1"/>
  <c r="AC70" i="1"/>
  <c r="AB74" i="1"/>
  <c r="AB80" i="1"/>
  <c r="AA83" i="1"/>
  <c r="AA86" i="1"/>
  <c r="AA64" i="1"/>
  <c r="AC80" i="1"/>
  <c r="AC83" i="1"/>
  <c r="AC89" i="1"/>
  <c r="AA95" i="1"/>
  <c r="AC66" i="1"/>
  <c r="AC69" i="1"/>
  <c r="AA75" i="1"/>
  <c r="AA78" i="1"/>
  <c r="AA81" i="1"/>
  <c r="AA90" i="1"/>
  <c r="AB83" i="1"/>
  <c r="AB82" i="1"/>
  <c r="AB85" i="1"/>
  <c r="AB88" i="1"/>
  <c r="AC76" i="1"/>
  <c r="AC82" i="1"/>
  <c r="AC85" i="1"/>
  <c r="AC88" i="1"/>
  <c r="AC91" i="1"/>
  <c r="AB94" i="1"/>
  <c r="AB69" i="1"/>
  <c r="AB78" i="1"/>
  <c r="AC90" i="1"/>
  <c r="AC92" i="1"/>
  <c r="AC94" i="1"/>
  <c r="AB63" i="1"/>
  <c r="AB72" i="1"/>
  <c r="AB95" i="1"/>
  <c r="AC65" i="1"/>
  <c r="AC72" i="1"/>
  <c r="AC74" i="1"/>
  <c r="AB79" i="1"/>
  <c r="AC86" i="1"/>
  <c r="AB93" i="1"/>
  <c r="AC95" i="1"/>
  <c r="AC79" i="1"/>
  <c r="AC93" i="1"/>
  <c r="AA96" i="1"/>
  <c r="AB66" i="1"/>
  <c r="AB70" i="1"/>
  <c r="AB96" i="1"/>
  <c r="AA87" i="1"/>
  <c r="AC87" i="1"/>
  <c r="AA80" i="1"/>
  <c r="AA85" i="1"/>
  <c r="AA88" i="1"/>
  <c r="AB90" i="1"/>
  <c r="AA68" i="1"/>
  <c r="AA71" i="1"/>
  <c r="AA74" i="1"/>
  <c r="AA77" i="1"/>
  <c r="AB65" i="1"/>
  <c r="AB77" i="1"/>
  <c r="AA82" i="1"/>
  <c r="AA84" i="1"/>
  <c r="AB87" i="1"/>
  <c r="AB62" i="1" l="1"/>
  <c r="W62" i="1"/>
  <c r="V62" i="1"/>
  <c r="U62" i="1"/>
  <c r="AA62" i="1" s="1"/>
  <c r="AB61" i="1"/>
  <c r="W61" i="1"/>
  <c r="V61" i="1"/>
  <c r="U61" i="1"/>
  <c r="AA61" i="1" s="1"/>
  <c r="AB60" i="1"/>
  <c r="W60" i="1"/>
  <c r="Y60" i="1" s="1"/>
  <c r="V60" i="1"/>
  <c r="U60" i="1"/>
  <c r="AA60" i="1" s="1"/>
  <c r="AC59" i="1"/>
  <c r="AB59" i="1"/>
  <c r="W59" i="1"/>
  <c r="V59" i="1"/>
  <c r="U59" i="1"/>
  <c r="AA59" i="1" s="1"/>
  <c r="AC58" i="1"/>
  <c r="AB58" i="1"/>
  <c r="AA58" i="1"/>
  <c r="W58" i="1"/>
  <c r="V58" i="1"/>
  <c r="U58" i="1"/>
  <c r="AC57" i="1"/>
  <c r="W57" i="1"/>
  <c r="V57" i="1"/>
  <c r="U57" i="1"/>
  <c r="AA57" i="1" s="1"/>
  <c r="AC56" i="1"/>
  <c r="AB56" i="1"/>
  <c r="W56" i="1"/>
  <c r="V56" i="1"/>
  <c r="U56" i="1"/>
  <c r="AA56" i="1" s="1"/>
  <c r="AC55" i="1"/>
  <c r="AB55" i="1"/>
  <c r="W55" i="1"/>
  <c r="V55" i="1"/>
  <c r="U55" i="1"/>
  <c r="AA55" i="1" s="1"/>
  <c r="AC54" i="1"/>
  <c r="AB54" i="1"/>
  <c r="W54" i="1"/>
  <c r="V54" i="1"/>
  <c r="U54" i="1"/>
  <c r="AA54" i="1" s="1"/>
  <c r="AC53" i="1"/>
  <c r="AB53" i="1"/>
  <c r="W53" i="1"/>
  <c r="V53" i="1"/>
  <c r="U53" i="1"/>
  <c r="AA53" i="1" s="1"/>
  <c r="AC52" i="1"/>
  <c r="AB52" i="1"/>
  <c r="W52" i="1"/>
  <c r="V52" i="1"/>
  <c r="U52" i="1"/>
  <c r="AA52" i="1" s="1"/>
  <c r="AC51" i="1"/>
  <c r="AB51" i="1"/>
  <c r="W51" i="1"/>
  <c r="V51" i="1"/>
  <c r="U51" i="1"/>
  <c r="AA51" i="1" s="1"/>
  <c r="AC50" i="1"/>
  <c r="AB50" i="1"/>
  <c r="W50" i="1"/>
  <c r="V50" i="1"/>
  <c r="U50" i="1"/>
  <c r="AA50" i="1" s="1"/>
  <c r="AC49" i="1"/>
  <c r="AB49" i="1"/>
  <c r="W49" i="1"/>
  <c r="V49" i="1"/>
  <c r="U49" i="1"/>
  <c r="AA49" i="1" s="1"/>
  <c r="AC48" i="1"/>
  <c r="AB48" i="1"/>
  <c r="W48" i="1"/>
  <c r="V48" i="1"/>
  <c r="U48" i="1"/>
  <c r="AA48" i="1" s="1"/>
  <c r="Y62" i="1" l="1"/>
  <c r="X48" i="1"/>
  <c r="X49" i="1"/>
  <c r="Y49" i="1"/>
  <c r="X51" i="1"/>
  <c r="Y55" i="1"/>
  <c r="X54" i="1"/>
  <c r="Y56" i="1"/>
  <c r="AD60" i="1"/>
  <c r="AD52" i="1"/>
  <c r="AD50" i="1"/>
  <c r="AD57" i="1"/>
  <c r="X56" i="1"/>
  <c r="AD61" i="1"/>
  <c r="AD51" i="1"/>
  <c r="X61" i="1"/>
  <c r="Y59" i="1"/>
  <c r="X57" i="1"/>
  <c r="X52" i="1"/>
  <c r="Y51" i="1"/>
  <c r="X60" i="1"/>
  <c r="Y52" i="1"/>
  <c r="X58" i="1"/>
  <c r="X53" i="1"/>
  <c r="AD59" i="1"/>
  <c r="Y48" i="1"/>
  <c r="Y53" i="1"/>
  <c r="Y57" i="1"/>
  <c r="X59" i="1"/>
  <c r="Y61" i="1"/>
  <c r="X50" i="1"/>
  <c r="Y54" i="1"/>
  <c r="AD56" i="1"/>
  <c r="Y58" i="1"/>
  <c r="Y50" i="1"/>
  <c r="AD49" i="1"/>
  <c r="AD62" i="1"/>
  <c r="AD48" i="1"/>
  <c r="X62" i="1"/>
  <c r="AD58" i="1"/>
  <c r="AD54" i="1"/>
  <c r="AD53" i="1"/>
  <c r="AD55" i="1"/>
  <c r="X55" i="1"/>
  <c r="X47" i="1" l="1"/>
  <c r="S47" i="1"/>
  <c r="W47" i="1" s="1"/>
  <c r="R47" i="1"/>
  <c r="P47" i="1"/>
  <c r="T47" i="1" s="1"/>
  <c r="X46" i="1"/>
  <c r="S46" i="1"/>
  <c r="W46" i="1" s="1"/>
  <c r="R46" i="1"/>
  <c r="P46" i="1"/>
  <c r="Y45" i="1"/>
  <c r="X45" i="1"/>
  <c r="S45" i="1"/>
  <c r="W45" i="1" s="1"/>
  <c r="R45" i="1"/>
  <c r="P45" i="1"/>
  <c r="T45" i="1" s="1"/>
  <c r="U45" i="1" s="1"/>
  <c r="AA45" i="1" s="1"/>
  <c r="AE45" i="1" s="1"/>
  <c r="X44" i="1"/>
  <c r="S44" i="1"/>
  <c r="W44" i="1" s="1"/>
  <c r="R44" i="1"/>
  <c r="P44" i="1"/>
  <c r="X43" i="1"/>
  <c r="S43" i="1"/>
  <c r="W43" i="1" s="1"/>
  <c r="R43" i="1"/>
  <c r="P43" i="1"/>
  <c r="X42" i="1"/>
  <c r="S42" i="1"/>
  <c r="W42" i="1" s="1"/>
  <c r="R42" i="1"/>
  <c r="P42" i="1"/>
  <c r="X41" i="1"/>
  <c r="S41" i="1"/>
  <c r="W41" i="1" s="1"/>
  <c r="R41" i="1"/>
  <c r="P41" i="1"/>
  <c r="Y40" i="1"/>
  <c r="X40" i="1"/>
  <c r="S40" i="1"/>
  <c r="W40" i="1" s="1"/>
  <c r="R40" i="1"/>
  <c r="P40" i="1"/>
  <c r="S39" i="1"/>
  <c r="W39" i="1" s="1"/>
  <c r="Z39" i="1" s="1"/>
  <c r="AC39" i="1" s="1"/>
  <c r="AD39" i="1" s="1"/>
  <c r="R39" i="1"/>
  <c r="P39" i="1"/>
  <c r="Y38" i="1"/>
  <c r="X38" i="1"/>
  <c r="S38" i="1"/>
  <c r="W38" i="1" s="1"/>
  <c r="R38" i="1"/>
  <c r="P38" i="1"/>
  <c r="Y37" i="1"/>
  <c r="X37" i="1"/>
  <c r="S37" i="1"/>
  <c r="W37" i="1" s="1"/>
  <c r="R37" i="1"/>
  <c r="P37" i="1"/>
  <c r="Y36" i="1"/>
  <c r="S36" i="1"/>
  <c r="W36" i="1" s="1"/>
  <c r="R36" i="1"/>
  <c r="P36" i="1"/>
  <c r="Y35" i="1"/>
  <c r="X35" i="1"/>
  <c r="S35" i="1"/>
  <c r="W35" i="1" s="1"/>
  <c r="R35" i="1"/>
  <c r="P35" i="1"/>
  <c r="S34" i="1"/>
  <c r="W34" i="1" s="1"/>
  <c r="Z34" i="1" s="1"/>
  <c r="AC34" i="1" s="1"/>
  <c r="AD34" i="1" s="1"/>
  <c r="R34" i="1"/>
  <c r="P34" i="1"/>
  <c r="Y33" i="1"/>
  <c r="X33" i="1"/>
  <c r="S33" i="1"/>
  <c r="W33" i="1" s="1"/>
  <c r="R33" i="1"/>
  <c r="P33" i="1"/>
  <c r="Y32" i="1"/>
  <c r="X32" i="1"/>
  <c r="S32" i="1"/>
  <c r="W32" i="1" s="1"/>
  <c r="R32" i="1"/>
  <c r="P32" i="1"/>
  <c r="Y31" i="1"/>
  <c r="X31" i="1"/>
  <c r="S31" i="1"/>
  <c r="W31" i="1" s="1"/>
  <c r="R31" i="1"/>
  <c r="P31" i="1"/>
  <c r="Y30" i="1"/>
  <c r="X30" i="1"/>
  <c r="S30" i="1"/>
  <c r="W30" i="1" s="1"/>
  <c r="R30" i="1"/>
  <c r="P30" i="1"/>
  <c r="Y29" i="1"/>
  <c r="X29" i="1"/>
  <c r="S29" i="1"/>
  <c r="W29" i="1" s="1"/>
  <c r="R29" i="1"/>
  <c r="P29" i="1"/>
  <c r="Y28" i="1"/>
  <c r="X28" i="1"/>
  <c r="S28" i="1"/>
  <c r="W28" i="1" s="1"/>
  <c r="R28" i="1"/>
  <c r="P28" i="1"/>
  <c r="Y27" i="1"/>
  <c r="X27" i="1"/>
  <c r="S27" i="1"/>
  <c r="W27" i="1" s="1"/>
  <c r="R27" i="1"/>
  <c r="P27" i="1"/>
  <c r="Y26" i="1"/>
  <c r="X26" i="1"/>
  <c r="S26" i="1"/>
  <c r="W26" i="1" s="1"/>
  <c r="Z26" i="1" s="1"/>
  <c r="AC26" i="1" s="1"/>
  <c r="AD26" i="1" s="1"/>
  <c r="R26" i="1"/>
  <c r="P26" i="1"/>
  <c r="X25" i="1"/>
  <c r="S25" i="1"/>
  <c r="W25" i="1" s="1"/>
  <c r="R25" i="1"/>
  <c r="P25" i="1"/>
  <c r="Y24" i="1"/>
  <c r="X24" i="1"/>
  <c r="S24" i="1"/>
  <c r="W24" i="1" s="1"/>
  <c r="R24" i="1"/>
  <c r="P24" i="1"/>
  <c r="Y23" i="1"/>
  <c r="X23" i="1"/>
  <c r="S23" i="1"/>
  <c r="W23" i="1" s="1"/>
  <c r="R23" i="1"/>
  <c r="P23" i="1"/>
  <c r="Y22" i="1"/>
  <c r="X22" i="1"/>
  <c r="S22" i="1"/>
  <c r="W22" i="1" s="1"/>
  <c r="R22" i="1"/>
  <c r="P22" i="1"/>
  <c r="Y21" i="1"/>
  <c r="X21" i="1"/>
  <c r="S21" i="1"/>
  <c r="W21" i="1" s="1"/>
  <c r="R21" i="1"/>
  <c r="P21" i="1"/>
  <c r="S20" i="1"/>
  <c r="W20" i="1" s="1"/>
  <c r="Z20" i="1" s="1"/>
  <c r="AC20" i="1" s="1"/>
  <c r="AD20" i="1" s="1"/>
  <c r="R20" i="1"/>
  <c r="P20" i="1"/>
  <c r="Y19" i="1"/>
  <c r="X19" i="1"/>
  <c r="S19" i="1"/>
  <c r="W19" i="1" s="1"/>
  <c r="R19" i="1"/>
  <c r="P19" i="1"/>
  <c r="Y18" i="1"/>
  <c r="X18" i="1"/>
  <c r="S18" i="1"/>
  <c r="W18" i="1" s="1"/>
  <c r="R18" i="1"/>
  <c r="P18" i="1"/>
  <c r="Y17" i="1"/>
  <c r="X17" i="1"/>
  <c r="S17" i="1"/>
  <c r="W17" i="1" s="1"/>
  <c r="R17" i="1"/>
  <c r="P17" i="1"/>
  <c r="Y16" i="1"/>
  <c r="X16" i="1"/>
  <c r="S16" i="1"/>
  <c r="W16" i="1" s="1"/>
  <c r="R16" i="1"/>
  <c r="P16" i="1"/>
  <c r="Y15" i="1"/>
  <c r="X15" i="1"/>
  <c r="S15" i="1"/>
  <c r="W15" i="1" s="1"/>
  <c r="R15" i="1"/>
  <c r="P15" i="1"/>
  <c r="Y14" i="1"/>
  <c r="X14" i="1"/>
  <c r="S14" i="1"/>
  <c r="W14" i="1" s="1"/>
  <c r="R14" i="1"/>
  <c r="P14" i="1"/>
  <c r="Y13" i="1"/>
  <c r="X13" i="1"/>
  <c r="S13" i="1"/>
  <c r="W13" i="1" s="1"/>
  <c r="R13" i="1"/>
  <c r="P13" i="1"/>
  <c r="Y12" i="1"/>
  <c r="X12" i="1"/>
  <c r="S12" i="1"/>
  <c r="W12" i="1" s="1"/>
  <c r="R12" i="1"/>
  <c r="P12" i="1"/>
  <c r="Y11" i="1"/>
  <c r="X11" i="1"/>
  <c r="S11" i="1"/>
  <c r="W11" i="1" s="1"/>
  <c r="R11" i="1"/>
  <c r="P11" i="1"/>
  <c r="Y10" i="1"/>
  <c r="X10" i="1"/>
  <c r="S10" i="1"/>
  <c r="W10" i="1" s="1"/>
  <c r="R10" i="1"/>
  <c r="P10" i="1"/>
  <c r="Y9" i="1"/>
  <c r="X9" i="1"/>
  <c r="S9" i="1"/>
  <c r="W9" i="1" s="1"/>
  <c r="R9" i="1"/>
  <c r="P9" i="1"/>
  <c r="Y8" i="1"/>
  <c r="X8" i="1"/>
  <c r="S8" i="1"/>
  <c r="W8" i="1" s="1"/>
  <c r="R8" i="1"/>
  <c r="P8" i="1"/>
  <c r="Y7" i="1"/>
  <c r="X7" i="1"/>
  <c r="S7" i="1"/>
  <c r="W7" i="1" s="1"/>
  <c r="R7" i="1"/>
  <c r="P7" i="1"/>
  <c r="Y6" i="1"/>
  <c r="X6" i="1"/>
  <c r="S6" i="1"/>
  <c r="W6" i="1" s="1"/>
  <c r="R6" i="1"/>
  <c r="P6" i="1"/>
  <c r="Y5" i="1"/>
  <c r="X5" i="1"/>
  <c r="S5" i="1"/>
  <c r="W5" i="1" s="1"/>
  <c r="R5" i="1"/>
  <c r="P5" i="1"/>
  <c r="Y4" i="1"/>
  <c r="X4" i="1"/>
  <c r="S4" i="1"/>
  <c r="W4" i="1" s="1"/>
  <c r="R4" i="1"/>
  <c r="P4" i="1"/>
  <c r="Y3" i="1"/>
  <c r="X3" i="1"/>
  <c r="S3" i="1"/>
  <c r="W3" i="1" s="1"/>
  <c r="R3" i="1"/>
  <c r="P3" i="1"/>
  <c r="U47" i="1" l="1"/>
  <c r="AA47" i="1" s="1"/>
  <c r="AE47" i="1" s="1"/>
  <c r="Z4" i="1"/>
  <c r="AC4" i="1" s="1"/>
  <c r="AD4" i="1" s="1"/>
  <c r="T10" i="1"/>
  <c r="U10" i="1" s="1"/>
  <c r="AA10" i="1" s="1"/>
  <c r="AE10" i="1" s="1"/>
  <c r="T32" i="1"/>
  <c r="U32" i="1" s="1"/>
  <c r="AA32" i="1" s="1"/>
  <c r="T28" i="1"/>
  <c r="U28" i="1" s="1"/>
  <c r="AA28" i="1" s="1"/>
  <c r="AE28" i="1" s="1"/>
  <c r="Z6" i="1"/>
  <c r="AC6" i="1" s="1"/>
  <c r="AD6" i="1" s="1"/>
  <c r="Z41" i="1"/>
  <c r="AC41" i="1" s="1"/>
  <c r="AD41" i="1" s="1"/>
  <c r="Z11" i="1"/>
  <c r="AC11" i="1" s="1"/>
  <c r="AD11" i="1" s="1"/>
  <c r="T7" i="1"/>
  <c r="U7" i="1" s="1"/>
  <c r="AA7" i="1" s="1"/>
  <c r="AE7" i="1" s="1"/>
  <c r="Z31" i="1"/>
  <c r="AC31" i="1" s="1"/>
  <c r="AD31" i="1" s="1"/>
  <c r="T42" i="1"/>
  <c r="U42" i="1" s="1"/>
  <c r="AA42" i="1" s="1"/>
  <c r="AE42" i="1" s="1"/>
  <c r="T12" i="1"/>
  <c r="U12" i="1" s="1"/>
  <c r="AA12" i="1" s="1"/>
  <c r="AE12" i="1" s="1"/>
  <c r="Z42" i="1"/>
  <c r="AC42" i="1" s="1"/>
  <c r="AD42" i="1" s="1"/>
  <c r="T38" i="1"/>
  <c r="U38" i="1" s="1"/>
  <c r="AA38" i="1" s="1"/>
  <c r="T41" i="1"/>
  <c r="U41" i="1" s="1"/>
  <c r="AA41" i="1" s="1"/>
  <c r="AE41" i="1" s="1"/>
  <c r="T44" i="1"/>
  <c r="U44" i="1" s="1"/>
  <c r="AA44" i="1" s="1"/>
  <c r="AE44" i="1" s="1"/>
  <c r="Z46" i="1"/>
  <c r="AC46" i="1" s="1"/>
  <c r="AD46" i="1" s="1"/>
  <c r="T14" i="1"/>
  <c r="U14" i="1" s="1"/>
  <c r="AA14" i="1" s="1"/>
  <c r="AE14" i="1" s="1"/>
  <c r="Z16" i="1"/>
  <c r="AC16" i="1" s="1"/>
  <c r="AD16" i="1" s="1"/>
  <c r="T19" i="1"/>
  <c r="U19" i="1" s="1"/>
  <c r="AA19" i="1" s="1"/>
  <c r="AE19" i="1" s="1"/>
  <c r="Z5" i="1"/>
  <c r="AC5" i="1" s="1"/>
  <c r="AD5" i="1" s="1"/>
  <c r="T34" i="1"/>
  <c r="U34" i="1" s="1"/>
  <c r="AA34" i="1" s="1"/>
  <c r="AE34" i="1" s="1"/>
  <c r="T37" i="1"/>
  <c r="U37" i="1" s="1"/>
  <c r="AA37" i="1" s="1"/>
  <c r="AE37" i="1" s="1"/>
  <c r="T13" i="1"/>
  <c r="U13" i="1" s="1"/>
  <c r="AA13" i="1" s="1"/>
  <c r="AE13" i="1" s="1"/>
  <c r="Z25" i="1"/>
  <c r="AC25" i="1" s="1"/>
  <c r="AD25" i="1" s="1"/>
  <c r="T30" i="1"/>
  <c r="U30" i="1" s="1"/>
  <c r="AA30" i="1" s="1"/>
  <c r="AE30" i="1" s="1"/>
  <c r="Z43" i="1"/>
  <c r="T22" i="1"/>
  <c r="U22" i="1" s="1"/>
  <c r="AA22" i="1" s="1"/>
  <c r="AE22" i="1" s="1"/>
  <c r="Z24" i="1"/>
  <c r="AC24" i="1" s="1"/>
  <c r="AD24" i="1" s="1"/>
  <c r="Z33" i="1"/>
  <c r="AC33" i="1" s="1"/>
  <c r="AD33" i="1" s="1"/>
  <c r="T17" i="1"/>
  <c r="U17" i="1" s="1"/>
  <c r="AA17" i="1" s="1"/>
  <c r="AE17" i="1" s="1"/>
  <c r="Z22" i="1"/>
  <c r="AC22" i="1" s="1"/>
  <c r="AD22" i="1" s="1"/>
  <c r="T27" i="1"/>
  <c r="U27" i="1" s="1"/>
  <c r="AA27" i="1" s="1"/>
  <c r="AE27" i="1" s="1"/>
  <c r="Z29" i="1"/>
  <c r="AC29" i="1" s="1"/>
  <c r="AD29" i="1" s="1"/>
  <c r="Z36" i="1"/>
  <c r="AC36" i="1" s="1"/>
  <c r="AD36" i="1" s="1"/>
  <c r="Z8" i="1"/>
  <c r="AC8" i="1" s="1"/>
  <c r="AD8" i="1" s="1"/>
  <c r="Z10" i="1"/>
  <c r="AC10" i="1" s="1"/>
  <c r="AD10" i="1" s="1"/>
  <c r="Z27" i="1"/>
  <c r="AC27" i="1" s="1"/>
  <c r="AD27" i="1" s="1"/>
  <c r="T11" i="1"/>
  <c r="U11" i="1" s="1"/>
  <c r="AA11" i="1" s="1"/>
  <c r="AE11" i="1" s="1"/>
  <c r="Z13" i="1"/>
  <c r="AC13" i="1" s="1"/>
  <c r="AD13" i="1" s="1"/>
  <c r="Z37" i="1"/>
  <c r="AC37" i="1" s="1"/>
  <c r="AD37" i="1" s="1"/>
  <c r="T40" i="1"/>
  <c r="U40" i="1" s="1"/>
  <c r="AA40" i="1" s="1"/>
  <c r="Z45" i="1"/>
  <c r="AC45" i="1" s="1"/>
  <c r="AD45" i="1" s="1"/>
  <c r="T21" i="1"/>
  <c r="U21" i="1" s="1"/>
  <c r="AA21" i="1" s="1"/>
  <c r="AE21" i="1" s="1"/>
  <c r="Z23" i="1"/>
  <c r="AC23" i="1" s="1"/>
  <c r="AD23" i="1" s="1"/>
  <c r="T26" i="1"/>
  <c r="U26" i="1" s="1"/>
  <c r="AA26" i="1" s="1"/>
  <c r="AE26" i="1" s="1"/>
  <c r="T35" i="1"/>
  <c r="U35" i="1" s="1"/>
  <c r="AA35" i="1" s="1"/>
  <c r="AE35" i="1" s="1"/>
  <c r="Z40" i="1"/>
  <c r="AC40" i="1" s="1"/>
  <c r="AD40" i="1" s="1"/>
  <c r="T43" i="1"/>
  <c r="U43" i="1" s="1"/>
  <c r="AA43" i="1" s="1"/>
  <c r="Z9" i="1"/>
  <c r="AC9" i="1" s="1"/>
  <c r="AD9" i="1" s="1"/>
  <c r="Z18" i="1"/>
  <c r="AC18" i="1" s="1"/>
  <c r="AD18" i="1" s="1"/>
  <c r="T46" i="1"/>
  <c r="U46" i="1" s="1"/>
  <c r="AA46" i="1" s="1"/>
  <c r="AE46" i="1" s="1"/>
  <c r="T5" i="1"/>
  <c r="U5" i="1" s="1"/>
  <c r="AA5" i="1" s="1"/>
  <c r="AE5" i="1" s="1"/>
  <c r="Z7" i="1"/>
  <c r="AC7" i="1" s="1"/>
  <c r="AD7" i="1" s="1"/>
  <c r="T16" i="1"/>
  <c r="U16" i="1" s="1"/>
  <c r="AA16" i="1" s="1"/>
  <c r="AE16" i="1" s="1"/>
  <c r="T18" i="1"/>
  <c r="U18" i="1" s="1"/>
  <c r="AA18" i="1" s="1"/>
  <c r="AE18" i="1" s="1"/>
  <c r="T20" i="1"/>
  <c r="U20" i="1" s="1"/>
  <c r="AA20" i="1" s="1"/>
  <c r="AE20" i="1" s="1"/>
  <c r="T23" i="1"/>
  <c r="U23" i="1" s="1"/>
  <c r="AA23" i="1" s="1"/>
  <c r="AE23" i="1" s="1"/>
  <c r="T25" i="1"/>
  <c r="U25" i="1" s="1"/>
  <c r="AA25" i="1" s="1"/>
  <c r="AE25" i="1" s="1"/>
  <c r="T29" i="1"/>
  <c r="U29" i="1" s="1"/>
  <c r="AA29" i="1" s="1"/>
  <c r="AE29" i="1" s="1"/>
  <c r="T31" i="1"/>
  <c r="U31" i="1" s="1"/>
  <c r="AA31" i="1" s="1"/>
  <c r="AE31" i="1" s="1"/>
  <c r="T33" i="1"/>
  <c r="U33" i="1" s="1"/>
  <c r="AA33" i="1" s="1"/>
  <c r="AE33" i="1" s="1"/>
  <c r="Z35" i="1"/>
  <c r="AC35" i="1" s="1"/>
  <c r="AD35" i="1" s="1"/>
  <c r="Z44" i="1"/>
  <c r="AC44" i="1" s="1"/>
  <c r="AD44" i="1" s="1"/>
  <c r="T4" i="1"/>
  <c r="U4" i="1" s="1"/>
  <c r="AA4" i="1" s="1"/>
  <c r="AE4" i="1" s="1"/>
  <c r="T6" i="1"/>
  <c r="U6" i="1" s="1"/>
  <c r="AA6" i="1" s="1"/>
  <c r="AE6" i="1" s="1"/>
  <c r="T8" i="1"/>
  <c r="U8" i="1" s="1"/>
  <c r="AA8" i="1" s="1"/>
  <c r="AE8" i="1" s="1"/>
  <c r="Z14" i="1"/>
  <c r="AC14" i="1" s="1"/>
  <c r="AD14" i="1" s="1"/>
  <c r="Z12" i="1"/>
  <c r="AC12" i="1" s="1"/>
  <c r="AD12" i="1" s="1"/>
  <c r="Z21" i="1"/>
  <c r="AC21" i="1" s="1"/>
  <c r="AD21" i="1" s="1"/>
  <c r="T36" i="1"/>
  <c r="U36" i="1" s="1"/>
  <c r="AA36" i="1" s="1"/>
  <c r="AE36" i="1" s="1"/>
  <c r="Z47" i="1"/>
  <c r="AC47" i="1" s="1"/>
  <c r="AD47" i="1" s="1"/>
  <c r="T15" i="1"/>
  <c r="U15" i="1" s="1"/>
  <c r="AA15" i="1" s="1"/>
  <c r="AE15" i="1" s="1"/>
  <c r="Z38" i="1"/>
  <c r="AC38" i="1" s="1"/>
  <c r="AD38" i="1" s="1"/>
  <c r="T39" i="1"/>
  <c r="U39" i="1" s="1"/>
  <c r="AA39" i="1" s="1"/>
  <c r="AE39" i="1" s="1"/>
  <c r="Z19" i="1"/>
  <c r="AC19" i="1" s="1"/>
  <c r="AD19" i="1" s="1"/>
  <c r="T9" i="1"/>
  <c r="U9" i="1" s="1"/>
  <c r="AA9" i="1" s="1"/>
  <c r="AE9" i="1" s="1"/>
  <c r="Z15" i="1"/>
  <c r="AC15" i="1" s="1"/>
  <c r="AD15" i="1" s="1"/>
  <c r="Z17" i="1"/>
  <c r="AC17" i="1" s="1"/>
  <c r="AD17" i="1" s="1"/>
  <c r="T24" i="1"/>
  <c r="U24" i="1" s="1"/>
  <c r="AA24" i="1" s="1"/>
  <c r="AE24" i="1" s="1"/>
  <c r="Z28" i="1"/>
  <c r="AC28" i="1" s="1"/>
  <c r="AD28" i="1" s="1"/>
  <c r="Z30" i="1"/>
  <c r="AC30" i="1" s="1"/>
  <c r="AD30" i="1" s="1"/>
  <c r="Z32" i="1"/>
  <c r="AC32" i="1" s="1"/>
  <c r="AD32" i="1" s="1"/>
  <c r="Z3" i="1"/>
  <c r="T3" i="1"/>
  <c r="AE43" i="1" l="1"/>
  <c r="AC43" i="1"/>
  <c r="AD43" i="1" s="1"/>
  <c r="AE40" i="1"/>
  <c r="AE32" i="1"/>
  <c r="U3" i="1"/>
  <c r="AC3" i="1"/>
  <c r="AD3" i="1" l="1"/>
  <c r="AA3" i="1"/>
  <c r="AE3" i="1" l="1"/>
</calcChain>
</file>

<file path=xl/sharedStrings.xml><?xml version="1.0" encoding="utf-8"?>
<sst xmlns="http://schemas.openxmlformats.org/spreadsheetml/2006/main" count="2595" uniqueCount="403">
  <si>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</si>
  <si>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</si>
  <si>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</si>
  <si>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</si>
  <si>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</si>
  <si>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</si>
  <si>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</si>
  <si>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</si>
  <si>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</si>
  <si>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</si>
  <si>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</si>
  <si>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</si>
  <si>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</si>
  <si>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</si>
  <si>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</si>
  <si>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</t>
  </si>
  <si>
    <t>Y1-13 2024 Gross Enrolment Total as at 16/09/24</t>
  </si>
  <si>
    <t>No. Students Without Birth Registration Number</t>
  </si>
  <si>
    <t>No. Students Without Birth Registration Number as at 16/09/24</t>
  </si>
  <si>
    <t>Y1-13 2024 Net Enrolment Total</t>
  </si>
  <si>
    <t>Y1-13 2024 Net Enrolment Total as at 16/09/24</t>
  </si>
  <si>
    <t>Difference in Enrolment to pay as at 16/09/24</t>
  </si>
  <si>
    <t>SS Grant Rate</t>
  </si>
  <si>
    <t>Total Grant SS 2024</t>
  </si>
  <si>
    <t>Tranche 1 Actual SS 2024 (30%)</t>
  </si>
  <si>
    <t>Tranche 2 Actual SS 2024 (30%)</t>
  </si>
  <si>
    <t xml:space="preserve">Tranche 3 SS 2024 (40%) </t>
  </si>
  <si>
    <t>Tranche 3 SS 2024 (40%) for New Student with New Birth registration Number</t>
  </si>
  <si>
    <t>2023 Overpayment SS</t>
  </si>
  <si>
    <t>Calculated Tranche 3 SS 2024 (40%)</t>
  </si>
  <si>
    <t>Net Tranche 3 SS 2024 (40%)</t>
  </si>
  <si>
    <t>Net Tranche 3 SS 2024 (40%)-New Student with New BRN</t>
  </si>
  <si>
    <t>Bank Narration</t>
  </si>
  <si>
    <t>010490</t>
  </si>
  <si>
    <t>Baldwin Lonsdale Memorial (BLM) Secondary</t>
  </si>
  <si>
    <t>ENG</t>
  </si>
  <si>
    <t>Torba PEB</t>
  </si>
  <si>
    <t>V</t>
  </si>
  <si>
    <t>Government of Vanuatu</t>
  </si>
  <si>
    <t>Vanua Lava</t>
  </si>
  <si>
    <t>Torba</t>
  </si>
  <si>
    <t>0084582001</t>
  </si>
  <si>
    <t>AREP JUNIOR &amp; SECONDARY SCHOOL</t>
  </si>
  <si>
    <t>Yes</t>
  </si>
  <si>
    <t xml:space="preserve">7 8 9 10 11 12 13 </t>
  </si>
  <si>
    <t>2024 SS Tranche 3</t>
  </si>
  <si>
    <t>0220300</t>
  </si>
  <si>
    <t>Aore Adventist Academy Secondary</t>
  </si>
  <si>
    <t>Seven Day Adventist</t>
  </si>
  <si>
    <t>G</t>
  </si>
  <si>
    <t>Church (Government Assisted)</t>
  </si>
  <si>
    <t>Aore</t>
  </si>
  <si>
    <t>Sanma</t>
  </si>
  <si>
    <t>0084618001</t>
  </si>
  <si>
    <t>AORE ADVENTIST ACADEMY</t>
  </si>
  <si>
    <t>No</t>
  </si>
  <si>
    <t>0222301</t>
  </si>
  <si>
    <t>Bombua Secondary</t>
  </si>
  <si>
    <t>Church of Christ</t>
  </si>
  <si>
    <t>Santo</t>
  </si>
  <si>
    <t>0186772001</t>
  </si>
  <si>
    <t>BOMBUA LONDUA JUNIOR SECONDARY SCHOOL</t>
  </si>
  <si>
    <t xml:space="preserve">7 8 9 10 </t>
  </si>
  <si>
    <t>0222303</t>
  </si>
  <si>
    <t>Matevulu College</t>
  </si>
  <si>
    <t>Sanma PEB</t>
  </si>
  <si>
    <t>0084615001</t>
  </si>
  <si>
    <t>MATEVULU COLLEGE</t>
  </si>
  <si>
    <t>0222304</t>
  </si>
  <si>
    <t>Moli Valivu Secondary</t>
  </si>
  <si>
    <t>FRE</t>
  </si>
  <si>
    <t>Federation de l'enseignement libre protestant (FELP)</t>
  </si>
  <si>
    <t>0084619001</t>
  </si>
  <si>
    <t>COLLEGE DE MOLI VALIVU</t>
  </si>
  <si>
    <t>0222513</t>
  </si>
  <si>
    <t>Navele Secondary</t>
  </si>
  <si>
    <t>Anglican Church of Melanesia</t>
  </si>
  <si>
    <t>0098399001</t>
  </si>
  <si>
    <t>NAVELE JUNIOR SECONDARY SCHOOL</t>
  </si>
  <si>
    <t>0201102</t>
  </si>
  <si>
    <t>Santo East Secondary</t>
  </si>
  <si>
    <t>0084612001</t>
  </si>
  <si>
    <t>SANTO EAST JUNIOR SECONDARY SCHOOL</t>
  </si>
  <si>
    <t>0222308</t>
  </si>
  <si>
    <t>Tata Secondary</t>
  </si>
  <si>
    <t>Presbyterian Church of Vanuatu</t>
  </si>
  <si>
    <t>0084616001</t>
  </si>
  <si>
    <t>TATA JUNIOR SECONDARY SCHOOL</t>
  </si>
  <si>
    <t>0329304</t>
  </si>
  <si>
    <t>Norsup Secondary</t>
  </si>
  <si>
    <t>Malampa PEB</t>
  </si>
  <si>
    <t>Malekula</t>
  </si>
  <si>
    <t>Malampa</t>
  </si>
  <si>
    <t>0084701001</t>
  </si>
  <si>
    <t>COLLEGE DE NORSUP</t>
  </si>
  <si>
    <t>0329314</t>
  </si>
  <si>
    <t>Lamap Secondary</t>
  </si>
  <si>
    <t>Catholic Education Authority</t>
  </si>
  <si>
    <t>0084715001</t>
  </si>
  <si>
    <t>COLLEGE DE LAMAP</t>
  </si>
  <si>
    <t>0340311</t>
  </si>
  <si>
    <t>South Malekula (Lonvat) Secondary</t>
  </si>
  <si>
    <t>0084711001</t>
  </si>
  <si>
    <t>LONVAT JUNIOR SECONDARY SCHOOL</t>
  </si>
  <si>
    <t>0343312</t>
  </si>
  <si>
    <t>Olal (Tobol) Secondary</t>
  </si>
  <si>
    <t>Ambrym</t>
  </si>
  <si>
    <t>0084707001</t>
  </si>
  <si>
    <t>COLLEGE D' OLAL</t>
  </si>
  <si>
    <t>0426304</t>
  </si>
  <si>
    <t>Tagaga Secondary</t>
  </si>
  <si>
    <t>Ambae</t>
  </si>
  <si>
    <t>Penama</t>
  </si>
  <si>
    <t>0084688001</t>
  </si>
  <si>
    <t>COLLEGE DE TAGAGA</t>
  </si>
  <si>
    <t>0428308</t>
  </si>
  <si>
    <t>Ranwadi Church of Christ College</t>
  </si>
  <si>
    <t>Pentecost</t>
  </si>
  <si>
    <t>0084693001</t>
  </si>
  <si>
    <t>RANWADI HIGH SCHOOL</t>
  </si>
  <si>
    <t>0502100</t>
  </si>
  <si>
    <t>Central Secondary</t>
  </si>
  <si>
    <t>Shefa PEB</t>
  </si>
  <si>
    <t>Efate</t>
  </si>
  <si>
    <t>Shefa</t>
  </si>
  <si>
    <t>0084717001</t>
  </si>
  <si>
    <t>CENTRAL JUNIOR SECONDARY SCHOOL</t>
  </si>
  <si>
    <t>0502104</t>
  </si>
  <si>
    <t>Lycée Louis Antoine de Bougainville</t>
  </si>
  <si>
    <t>0084718001</t>
  </si>
  <si>
    <t>LYCEE LOUIS ANTOINE DE BOUGAINVILLE</t>
  </si>
  <si>
    <t xml:space="preserve">7 8 9 10 11 12 13 14 </t>
  </si>
  <si>
    <t>0502105</t>
  </si>
  <si>
    <t>Malapoa College</t>
  </si>
  <si>
    <t>0084719001</t>
  </si>
  <si>
    <t>MALAPOA COLLEGE</t>
  </si>
  <si>
    <t>0502106</t>
  </si>
  <si>
    <t>Freedom Secondary</t>
  </si>
  <si>
    <t>Freedom Education Authority</t>
  </si>
  <si>
    <t>0087895001</t>
  </si>
  <si>
    <t>NTM PRIMARY SCHOOL</t>
  </si>
  <si>
    <t>2024 SS Tranche 1 2 3</t>
  </si>
  <si>
    <t>0502109</t>
  </si>
  <si>
    <t>Epauto Adventist Secondary</t>
  </si>
  <si>
    <t>0084730001</t>
  </si>
  <si>
    <t>EPAUTO JUNIOR SECONDARY SCHOOL</t>
  </si>
  <si>
    <t>0502114</t>
  </si>
  <si>
    <t>Vila North Secondary</t>
  </si>
  <si>
    <t>0084756001</t>
  </si>
  <si>
    <t>VILA NORTH SCHOOL</t>
  </si>
  <si>
    <t>0502115</t>
  </si>
  <si>
    <t>Ecole Centre Ville Secondary</t>
  </si>
  <si>
    <t>0084811001</t>
  </si>
  <si>
    <t>ECOLE PUBLIQUE CENTRE VILLE</t>
  </si>
  <si>
    <t>0546307</t>
  </si>
  <si>
    <t>Port Quimie Secondary</t>
  </si>
  <si>
    <t>Epi</t>
  </si>
  <si>
    <t>0084746001</t>
  </si>
  <si>
    <t>PORT QUIME JUNIOR SECONDARY SCHOOL</t>
  </si>
  <si>
    <t>0548308</t>
  </si>
  <si>
    <t>Napangasale Secondary</t>
  </si>
  <si>
    <t>Tongoa</t>
  </si>
  <si>
    <t>0084733001</t>
  </si>
  <si>
    <t>NAPANGASALE JUNIOR SECONDARY SCHOOL</t>
  </si>
  <si>
    <t>2024 SS Tranche 2 &amp; 3</t>
  </si>
  <si>
    <t>0548474</t>
  </si>
  <si>
    <t>Nawaraone Jr. Secondary</t>
  </si>
  <si>
    <t>0084776001</t>
  </si>
  <si>
    <t>NAWORAONE PRIMARY SCHOOL</t>
  </si>
  <si>
    <t>0554300</t>
  </si>
  <si>
    <t>Lycée de Montmartre</t>
  </si>
  <si>
    <t>0086701001</t>
  </si>
  <si>
    <t>LYCEE DE MONTMARTRE</t>
  </si>
  <si>
    <t>0554303</t>
  </si>
  <si>
    <t>Ulei Secondary</t>
  </si>
  <si>
    <t>0084722001</t>
  </si>
  <si>
    <t>ULEI JUNIOR SECONDARY SCHOOL</t>
  </si>
  <si>
    <t>0554408</t>
  </si>
  <si>
    <t>Sea Side Community Secondary</t>
  </si>
  <si>
    <t>0087030001</t>
  </si>
  <si>
    <t>SEASIDE COMMUNITY SCHOOL</t>
  </si>
  <si>
    <t>0554419</t>
  </si>
  <si>
    <t>Suango Mele French Secondary</t>
  </si>
  <si>
    <t>0084825001</t>
  </si>
  <si>
    <t>ECOLE PUBLIQUE DE SUANGO</t>
  </si>
  <si>
    <t>0554423</t>
  </si>
  <si>
    <t>Suango Mele English Secondary</t>
  </si>
  <si>
    <t>0663314</t>
  </si>
  <si>
    <t>Ipota Secondary</t>
  </si>
  <si>
    <t>Tafea PEB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</si>
  <si>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</si>
  <si>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</si>
  <si>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</si>
  <si>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</si>
  <si>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</si>
  <si>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</si>
  <si>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</si>
  <si>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</si>
  <si>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</si>
  <si>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</si>
  <si>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</si>
  <si>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</si>
  <si>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</si>
  <si>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0664302</t>
  </si>
  <si>
    <t>Imaki Secondary</t>
  </si>
  <si>
    <t>0084740001</t>
  </si>
  <si>
    <t>COLLEGE D'IMAKI</t>
  </si>
  <si>
    <t>0664304</t>
  </si>
  <si>
    <t>Kwataparen Secondary</t>
  </si>
  <si>
    <t>0084743001</t>
  </si>
  <si>
    <t>KWATAPAREN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</si>
  <si>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</si>
  <si>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</si>
  <si>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</si>
  <si>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</si>
  <si>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</si>
  <si>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</si>
  <si>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 xml:space="preserve">7 8 9 10 11 12 </t>
  </si>
  <si>
    <t>0664476</t>
  </si>
  <si>
    <t>Lowiepeng Secondary</t>
  </si>
  <si>
    <t>0084991001</t>
  </si>
  <si>
    <t>LOWIEPENG SECONDARY SCHOOL</t>
  </si>
  <si>
    <t>0664509</t>
  </si>
  <si>
    <t>Latan (Tuhu) Secondary</t>
  </si>
  <si>
    <t>0128894001</t>
  </si>
  <si>
    <t>LATAN JUNIOR SECONDARY SCHOOL</t>
  </si>
  <si>
    <t>0664522</t>
  </si>
  <si>
    <t>Lamlu Secondary</t>
  </si>
  <si>
    <t>0085119001</t>
  </si>
  <si>
    <t>LAMLU PRIMARY SCHOOL</t>
  </si>
  <si>
    <t>0664559</t>
  </si>
  <si>
    <t>Green Hill English Junior Secondary</t>
  </si>
  <si>
    <t>0085016001</t>
  </si>
  <si>
    <t>GREEN HILL PRIMARY SCHOOL</t>
  </si>
  <si>
    <t>0664563</t>
  </si>
  <si>
    <t>Green Hill French Junior Secondary</t>
  </si>
  <si>
    <t>0664570</t>
  </si>
  <si>
    <t>Louwanpakil Secondary</t>
  </si>
  <si>
    <t>0210349001</t>
  </si>
  <si>
    <t>LOUWANPAKIL PRIMARY SCHOOL</t>
  </si>
  <si>
    <t xml:space="preserve">7 8 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</si>
  <si>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</si>
  <si>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</si>
  <si>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</si>
  <si>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</si>
  <si>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</si>
  <si>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</si>
  <si>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</si>
  <si>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</si>
  <si>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</si>
  <si>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</si>
  <si>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066782</t>
  </si>
  <si>
    <t>Teruja French Secondary</t>
  </si>
  <si>
    <t>TOTAL</t>
  </si>
  <si>
    <t>0222307</t>
  </si>
  <si>
    <t>Collège de St. Michel</t>
  </si>
  <si>
    <t>0084621001</t>
  </si>
  <si>
    <t>COLLEGE TECHNIQUE ST MICHEL</t>
  </si>
  <si>
    <t>0201100</t>
  </si>
  <si>
    <t>Lycée de Luganville</t>
  </si>
  <si>
    <t>0084611001</t>
  </si>
  <si>
    <t>LYCEE DE LUGANVILLE</t>
  </si>
  <si>
    <t>0222584</t>
  </si>
  <si>
    <t>Tata Senior Secondary</t>
  </si>
  <si>
    <t>0427305</t>
  </si>
  <si>
    <t>Gambule Secondary</t>
  </si>
  <si>
    <t>Penama PEB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</si>
  <si>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</si>
  <si>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</si>
  <si>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</si>
  <si>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</si>
  <si>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</si>
  <si>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</si>
  <si>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</si>
  <si>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066411</t>
  </si>
  <si>
    <t>Fetukai Primary</t>
  </si>
  <si>
    <t>0084956001</t>
  </si>
  <si>
    <t>FETUKAI PRIMARY SCHOOL</t>
  </si>
  <si>
    <t>PS</t>
  </si>
  <si>
    <t xml:space="preserve">1 2 3 4 5 6 7 8 </t>
  </si>
  <si>
    <t>0664305</t>
  </si>
  <si>
    <t>Lenakel Secondary</t>
  </si>
  <si>
    <t>0084737001</t>
  </si>
  <si>
    <t>LENAKEL JUNIOR SECONDARY SCHOOL</t>
  </si>
  <si>
    <t>0664506</t>
  </si>
  <si>
    <t>Naluken Secondary</t>
  </si>
  <si>
    <t>0120249001</t>
  </si>
  <si>
    <t>NALUKEN JUNIOR SECONDARY</t>
  </si>
  <si>
    <t>0222352</t>
  </si>
  <si>
    <t>Menevula Junior Secondary</t>
  </si>
  <si>
    <t>0084617001</t>
  </si>
  <si>
    <t>MENEVULA JUNIOR SECONDARY SCHOOL</t>
  </si>
  <si>
    <t>0328352</t>
  </si>
  <si>
    <t>Atavtabanga Secondary</t>
  </si>
  <si>
    <t>0084867001</t>
  </si>
  <si>
    <t>ATAVTABANGA PRIMARY SCHOOL</t>
  </si>
  <si>
    <t>0428310</t>
  </si>
  <si>
    <t>Bwatnapni Secondary</t>
  </si>
  <si>
    <t>0084695001</t>
  </si>
  <si>
    <t>BWATNAPNI JUNIOR SECONDARY SCHOOL</t>
  </si>
  <si>
    <t>0546306</t>
  </si>
  <si>
    <t>Epi High School Secondary</t>
  </si>
  <si>
    <t>0084732001</t>
  </si>
  <si>
    <t>EPI HIGH SCHOOL</t>
  </si>
  <si>
    <t>0664303</t>
  </si>
  <si>
    <t>Isangel French Secondary</t>
  </si>
  <si>
    <t>0084736001</t>
  </si>
  <si>
    <t>COLLEGE D' ISANGEL</t>
  </si>
  <si>
    <t>0664313</t>
  </si>
  <si>
    <t>Lowanatom Secondary</t>
  </si>
  <si>
    <t>0084741001</t>
  </si>
  <si>
    <t>COLLEGE TECHNIQUE LOWANATOM</t>
  </si>
  <si>
    <t>0664495</t>
  </si>
  <si>
    <t>Kwamera Secondary</t>
  </si>
  <si>
    <t>0103593001</t>
  </si>
  <si>
    <t>KWAMERA, JUNIOR SECONDARY SCHOOL</t>
  </si>
  <si>
    <t>0664562</t>
  </si>
  <si>
    <t>Entan Vui Jnr Secondary</t>
  </si>
  <si>
    <t>0098404001</t>
  </si>
  <si>
    <t>ENTAN - VUI PRIMARY SCHOOL</t>
  </si>
  <si>
    <t>0222302</t>
  </si>
  <si>
    <t>Hog Harbour Secondary</t>
  </si>
  <si>
    <t>0084614001</t>
  </si>
  <si>
    <t>HOG HARBOUR JUNIOR SECONDARY SCHOOL</t>
  </si>
  <si>
    <t xml:space="preserve">13 </t>
  </si>
  <si>
    <t>0221344</t>
  </si>
  <si>
    <t>Nandiutu English Secondary</t>
  </si>
  <si>
    <t>Malo</t>
  </si>
  <si>
    <t>0084613001</t>
  </si>
  <si>
    <t>COLLEGE DE NANDIUTU</t>
  </si>
  <si>
    <t>0428307</t>
  </si>
  <si>
    <t>Melsisi Secondary</t>
  </si>
  <si>
    <t>0084694001</t>
  </si>
  <si>
    <t>COLLEGE DE MELSISI</t>
  </si>
  <si>
    <t>0554499</t>
  </si>
  <si>
    <t>Collège de Esnaar</t>
  </si>
  <si>
    <t>0084757001</t>
  </si>
  <si>
    <t>ECOLE PUBLIQUE ESNAAR</t>
  </si>
  <si>
    <t>0101097</t>
  </si>
  <si>
    <t>Losolava Secondary</t>
  </si>
  <si>
    <t>Gaua</t>
  </si>
  <si>
    <t>0084583001</t>
  </si>
  <si>
    <t>LOSALAVA JUNIOR SECONDARY SCHOOL</t>
  </si>
  <si>
    <t>0104106</t>
  </si>
  <si>
    <t>Collège de Baldwin Lonsdale Memorial (BLMS)</t>
  </si>
  <si>
    <t>0105126</t>
  </si>
  <si>
    <t>Telhei Junior Secondary</t>
  </si>
  <si>
    <t>Mota Lava</t>
  </si>
  <si>
    <t>0173641001</t>
  </si>
  <si>
    <t>TELHEI JUNIOR SECONDARY SCHOOL</t>
  </si>
  <si>
    <t>0111109</t>
  </si>
  <si>
    <t>Robin Memorial Junior Secondary</t>
  </si>
  <si>
    <t>Loh</t>
  </si>
  <si>
    <t>0084578001</t>
  </si>
  <si>
    <t>ROBIN PRIMARY SCHOOL</t>
  </si>
  <si>
    <t>0222309</t>
  </si>
  <si>
    <t>Rowhani Secondary</t>
  </si>
  <si>
    <t>Bahai</t>
  </si>
  <si>
    <t>0107822001</t>
  </si>
  <si>
    <t>ROWHANI SCHOOL</t>
  </si>
  <si>
    <t>0326351</t>
  </si>
  <si>
    <t>Apostolic College</t>
  </si>
  <si>
    <t>Apostolic Church</t>
  </si>
  <si>
    <t>0103607001</t>
  </si>
  <si>
    <t>APOSTOLIC COLLEGE</t>
  </si>
  <si>
    <t>0327418</t>
  </si>
  <si>
    <t>Sulua Junior Secondary</t>
  </si>
  <si>
    <t>0084864001</t>
  </si>
  <si>
    <t>SULUA CENTRE SCHOOL</t>
  </si>
  <si>
    <t>0426300</t>
  </si>
  <si>
    <t>Ambaebulu Secondary</t>
  </si>
  <si>
    <t>0084687001</t>
  </si>
  <si>
    <t>AMBAEBULU JUNIOR SECONDARY SCHOOL</t>
  </si>
  <si>
    <t>0426303</t>
  </si>
  <si>
    <t>St. Patrick's College</t>
  </si>
  <si>
    <t>0084689001</t>
  </si>
  <si>
    <t>ST PATRICK'S COLLEGE</t>
  </si>
  <si>
    <t>0426311</t>
  </si>
  <si>
    <t>Navuturiki French Secondary</t>
  </si>
  <si>
    <t>0084696001</t>
  </si>
  <si>
    <t>NAVUTURIKI JUNIOR SECONDARY SCHOOL</t>
  </si>
  <si>
    <t>0428309</t>
  </si>
  <si>
    <t>Vulumanu Secondary</t>
  </si>
  <si>
    <t>0163833001</t>
  </si>
  <si>
    <t>VULUMANU JUNIOR SECONDARY SCHOOL</t>
  </si>
  <si>
    <t>0502113</t>
  </si>
  <si>
    <t>Ifira Secondary</t>
  </si>
  <si>
    <t>0084723001</t>
  </si>
  <si>
    <t>IFIRA JUNIOR SECONDARY SCHOOL</t>
  </si>
  <si>
    <t>0546305</t>
  </si>
  <si>
    <t>Burumba Secondary</t>
  </si>
  <si>
    <t>0084762001</t>
  </si>
  <si>
    <t>ECOLE PUBLIQUE BURUMBA</t>
  </si>
  <si>
    <t>0551311</t>
  </si>
  <si>
    <t>Nofo Secondary</t>
  </si>
  <si>
    <t>Emae</t>
  </si>
  <si>
    <t>0084724001</t>
  </si>
  <si>
    <t>NOFO SECONDARY SCHOOL</t>
  </si>
  <si>
    <t>0664571</t>
  </si>
  <si>
    <t>Port Resolution Junior Secondary</t>
  </si>
  <si>
    <t>0084997001</t>
  </si>
  <si>
    <t>PORT RESOLUTION PRIMARY SCHOOL</t>
  </si>
  <si>
    <t>Eligible Batch 1st to 5th  SECONDARY SCHOOL GRANT TRANCHE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</si>
</sst>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theme="4" tint="-0.249977111117893"/>
      <name val="Calibri"/>
      <family val="2"/>
    </font>
    <font>
      <sz val="11"/>
      <color theme="5" tint="-0.249977111117893"/>
      <name val="Calibri"/>
      <family val="2"/>
    </font>
    <font>
      <sz val="11"/>
      <color theme="3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6" fontId="9" fillId="0" borderId="1" xfId="0" applyNumberFormat="1" applyFont="1" applyBorder="1" applyAlignment="1">
      <alignment vertical="top"/>
    </xf>
    <xf numFmtId="166" fontId="9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nuatugov-my.sharepoint.com/personal/mpaul_vanuatu_gov_vu/Documents/2024/Tranche%203/SECONDARY%20GRANT%20CALCULATOR%20DETAILED-OV%20%20EXTRA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1st%20Second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SS\1st%20Secondary%20School%20Grant%20For%20All%20Schools%20With%20New%20BRN%20T3%202024-Bank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SS\2nd%20Second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SS\2nd%20Secondary%20School%20Grant%20For%20All%20Schools%20With%20New%20BRN%20T3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 With BRN"/>
      <sheetName val="Student Data Wthout BRN"/>
      <sheetName val="2024 Payment Data"/>
      <sheetName val="2023 Payment Data"/>
    </sheetNames>
    <sheetDataSet>
      <sheetData sheetId="0">
        <row r="11">
          <cell r="A11" t="str">
            <v>0101097</v>
          </cell>
          <cell r="B11" t="str">
            <v>Losolava Secondary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0084583001</v>
          </cell>
          <cell r="K11" t="str">
            <v>LOSALAVA JUNIOR SECONDARY SCHOOL</v>
          </cell>
          <cell r="L11" t="str">
            <v>SS</v>
          </cell>
          <cell r="M11" t="str">
            <v>No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R11" t="str">
            <v>No</v>
          </cell>
          <cell r="S11" t="str">
            <v>No</v>
          </cell>
          <cell r="T11" t="str">
            <v>Yes</v>
          </cell>
          <cell r="U11" t="str">
            <v>Yes</v>
          </cell>
          <cell r="V11" t="str">
            <v>Yes</v>
          </cell>
          <cell r="W11" t="str">
            <v>Yes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7 8 9 10 </v>
          </cell>
          <cell r="AE11" t="str">
            <v>No</v>
          </cell>
          <cell r="AF11" t="str">
            <v>No</v>
          </cell>
          <cell r="AG11" t="str">
            <v>Yes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50</v>
          </cell>
          <cell r="BF11">
            <v>63</v>
          </cell>
          <cell r="BG11">
            <v>46</v>
          </cell>
          <cell r="BH11">
            <v>33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192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50</v>
          </cell>
          <cell r="BX11">
            <v>63</v>
          </cell>
          <cell r="BY11">
            <v>46</v>
          </cell>
          <cell r="BZ11">
            <v>33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192</v>
          </cell>
        </row>
        <row r="12">
          <cell r="A12" t="str">
            <v>0101123</v>
          </cell>
          <cell r="B12" t="str">
            <v>Santa Maria Secondary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SS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No</v>
          </cell>
          <cell r="Q12" t="str">
            <v>No</v>
          </cell>
          <cell r="R12" t="str">
            <v>No</v>
          </cell>
          <cell r="S12" t="str">
            <v>No</v>
          </cell>
          <cell r="T12" t="str">
            <v>Yes</v>
          </cell>
          <cell r="U12" t="str">
            <v>Yes</v>
          </cell>
          <cell r="V12" t="str">
            <v>Yes</v>
          </cell>
          <cell r="W12" t="str">
            <v>Yes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7 8 9 10 </v>
          </cell>
          <cell r="AE12" t="str">
            <v>No</v>
          </cell>
          <cell r="AF12" t="str">
            <v>No</v>
          </cell>
          <cell r="AG12" t="str">
            <v>Yes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No</v>
          </cell>
          <cell r="AL12" t="str">
            <v>No</v>
          </cell>
          <cell r="AM12" t="str">
            <v>No</v>
          </cell>
          <cell r="AN12" t="str">
            <v>No</v>
          </cell>
          <cell r="AO12" t="str">
            <v>No</v>
          </cell>
          <cell r="AP12" t="str">
            <v>No</v>
          </cell>
          <cell r="AQ12" t="str">
            <v>No</v>
          </cell>
          <cell r="AR12" t="str">
            <v>No</v>
          </cell>
          <cell r="AS12" t="str">
            <v>No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Yes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A13" t="str">
            <v>0104106</v>
          </cell>
          <cell r="B13" t="str">
            <v>Collège de Baldwin Lonsdale Memorial (BLMS)</v>
          </cell>
          <cell r="C13" t="str">
            <v>FRE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Vanua Lava</v>
          </cell>
          <cell r="I13" t="str">
            <v>Torba</v>
          </cell>
          <cell r="J13" t="str">
            <v>0084582001</v>
          </cell>
          <cell r="K13" t="str">
            <v>AREP JUNIOR &amp; SECONDARY SCHOOL</v>
          </cell>
          <cell r="L13" t="str">
            <v>SS</v>
          </cell>
          <cell r="M13" t="str">
            <v>No</v>
          </cell>
          <cell r="N13" t="str">
            <v>No</v>
          </cell>
          <cell r="O13" t="str">
            <v>No</v>
          </cell>
          <cell r="P13" t="str">
            <v>No</v>
          </cell>
          <cell r="Q13" t="str">
            <v>No</v>
          </cell>
          <cell r="R13" t="str">
            <v>No</v>
          </cell>
          <cell r="S13" t="str">
            <v>No</v>
          </cell>
          <cell r="T13" t="str">
            <v>Yes</v>
          </cell>
          <cell r="U13" t="str">
            <v>Yes</v>
          </cell>
          <cell r="V13" t="str">
            <v>Yes</v>
          </cell>
          <cell r="W13" t="str">
            <v>Yes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7 8 9 10 </v>
          </cell>
          <cell r="AE13" t="str">
            <v>No</v>
          </cell>
          <cell r="AF13" t="str">
            <v>No</v>
          </cell>
          <cell r="AG13" t="str">
            <v>Yes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No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24</v>
          </cell>
          <cell r="BF13">
            <v>29</v>
          </cell>
          <cell r="BG13">
            <v>18</v>
          </cell>
          <cell r="BH13">
            <v>15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86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24</v>
          </cell>
          <cell r="BX13">
            <v>29</v>
          </cell>
          <cell r="BY13">
            <v>18</v>
          </cell>
          <cell r="BZ13">
            <v>15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86</v>
          </cell>
        </row>
        <row r="14">
          <cell r="A14" t="str">
            <v>010490</v>
          </cell>
          <cell r="B14" t="str">
            <v>Baldwin Lonsdale Memorial (BLM) Secondary</v>
          </cell>
          <cell r="C14" t="str">
            <v>ENG</v>
          </cell>
          <cell r="D14" t="str">
            <v>PEB_TORBA</v>
          </cell>
          <cell r="E14" t="str">
            <v>Torba PEB</v>
          </cell>
          <cell r="F14" t="str">
            <v>V</v>
          </cell>
          <cell r="G14" t="str">
            <v>Government of Vanuatu</v>
          </cell>
          <cell r="H14" t="str">
            <v>Vanua Lava</v>
          </cell>
          <cell r="I14" t="str">
            <v>Torba</v>
          </cell>
          <cell r="J14" t="str">
            <v>0084582001</v>
          </cell>
          <cell r="K14" t="str">
            <v>AREP JUNIOR &amp; SECONDARY SCHOOL</v>
          </cell>
          <cell r="L14" t="str">
            <v>SS</v>
          </cell>
          <cell r="M14" t="str">
            <v>No</v>
          </cell>
          <cell r="N14" t="str">
            <v>No</v>
          </cell>
          <cell r="O14" t="str">
            <v>No</v>
          </cell>
          <cell r="P14" t="str">
            <v>No</v>
          </cell>
          <cell r="Q14" t="str">
            <v>No</v>
          </cell>
          <cell r="R14" t="str">
            <v>No</v>
          </cell>
          <cell r="S14" t="str">
            <v>No</v>
          </cell>
          <cell r="T14" t="str">
            <v>Yes</v>
          </cell>
          <cell r="U14" t="str">
            <v>Yes</v>
          </cell>
          <cell r="V14" t="str">
            <v>Yes</v>
          </cell>
          <cell r="W14" t="str">
            <v>Yes</v>
          </cell>
          <cell r="X14" t="str">
            <v>Yes</v>
          </cell>
          <cell r="Y14" t="str">
            <v>Yes</v>
          </cell>
          <cell r="Z14" t="str">
            <v>Yes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7 8 9 10 11 12 13 </v>
          </cell>
          <cell r="AE14" t="str">
            <v>No</v>
          </cell>
          <cell r="AF14" t="str">
            <v>No</v>
          </cell>
          <cell r="AG14" t="str">
            <v>Yes</v>
          </cell>
          <cell r="AH14" t="str">
            <v>No</v>
          </cell>
          <cell r="AI14" t="str">
            <v>No</v>
          </cell>
          <cell r="AJ14" t="str">
            <v>Yes</v>
          </cell>
          <cell r="AK14" t="str">
            <v>Yes</v>
          </cell>
          <cell r="AL14" t="str">
            <v>Yes</v>
          </cell>
          <cell r="AM14" t="str">
            <v>Yes</v>
          </cell>
          <cell r="AN14" t="str">
            <v>Yes</v>
          </cell>
          <cell r="AO14" t="str">
            <v>Yes</v>
          </cell>
          <cell r="AP14" t="str">
            <v>No</v>
          </cell>
          <cell r="AQ14" t="str">
            <v>Yes</v>
          </cell>
          <cell r="AR14" t="str">
            <v>Yes</v>
          </cell>
          <cell r="AS14" t="str">
            <v>Yes</v>
          </cell>
          <cell r="AT14" t="str">
            <v>Yes</v>
          </cell>
          <cell r="AU14" t="str">
            <v>Yes</v>
          </cell>
          <cell r="AV14" t="str">
            <v>Yes</v>
          </cell>
          <cell r="AW14" t="str">
            <v>No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37</v>
          </cell>
          <cell r="BF14">
            <v>30</v>
          </cell>
          <cell r="BG14">
            <v>51</v>
          </cell>
          <cell r="BH14">
            <v>35</v>
          </cell>
          <cell r="BI14">
            <v>26</v>
          </cell>
          <cell r="BJ14">
            <v>31</v>
          </cell>
          <cell r="BK14">
            <v>4</v>
          </cell>
          <cell r="BL14">
            <v>0</v>
          </cell>
          <cell r="BM14">
            <v>0</v>
          </cell>
          <cell r="BN14">
            <v>0</v>
          </cell>
          <cell r="BO14">
            <v>214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37</v>
          </cell>
          <cell r="BX14">
            <v>30</v>
          </cell>
          <cell r="BY14">
            <v>51</v>
          </cell>
          <cell r="BZ14">
            <v>35</v>
          </cell>
          <cell r="CA14">
            <v>26</v>
          </cell>
          <cell r="CB14">
            <v>31</v>
          </cell>
          <cell r="CC14">
            <v>4</v>
          </cell>
          <cell r="CD14">
            <v>0</v>
          </cell>
          <cell r="CE14">
            <v>0</v>
          </cell>
          <cell r="CF14">
            <v>0</v>
          </cell>
          <cell r="CG14">
            <v>214</v>
          </cell>
        </row>
        <row r="15">
          <cell r="A15" t="str">
            <v>0105126</v>
          </cell>
          <cell r="B15" t="str">
            <v>Telhei Junior Secondary</v>
          </cell>
          <cell r="C15" t="str">
            <v>ENG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Mota Lava</v>
          </cell>
          <cell r="I15" t="str">
            <v>Torba</v>
          </cell>
          <cell r="J15" t="str">
            <v>0173641001</v>
          </cell>
          <cell r="K15" t="str">
            <v>TELHEI JUNIOR SECONDARY SCHOOL</v>
          </cell>
          <cell r="L15" t="str">
            <v>SS</v>
          </cell>
          <cell r="M15" t="str">
            <v>No</v>
          </cell>
          <cell r="N15" t="str">
            <v>No</v>
          </cell>
          <cell r="O15" t="str">
            <v>No</v>
          </cell>
          <cell r="P15" t="str">
            <v>No</v>
          </cell>
          <cell r="Q15" t="str">
            <v>No</v>
          </cell>
          <cell r="R15" t="str">
            <v>No</v>
          </cell>
          <cell r="S15" t="str">
            <v>No</v>
          </cell>
          <cell r="T15" t="str">
            <v>Yes</v>
          </cell>
          <cell r="U15" t="str">
            <v>Yes</v>
          </cell>
          <cell r="V15" t="str">
            <v>Yes</v>
          </cell>
          <cell r="W15" t="str">
            <v>Yes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7 8 9 10 </v>
          </cell>
          <cell r="AE15" t="str">
            <v>No</v>
          </cell>
          <cell r="AF15" t="str">
            <v>No</v>
          </cell>
          <cell r="AG15" t="str">
            <v>Yes</v>
          </cell>
          <cell r="AH15" t="str">
            <v>No</v>
          </cell>
          <cell r="AI15" t="str">
            <v>No</v>
          </cell>
          <cell r="AJ15" t="str">
            <v>Yes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Yes</v>
          </cell>
          <cell r="AQ15" t="str">
            <v>Yes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</v>
          </cell>
          <cell r="BF15">
            <v>50</v>
          </cell>
          <cell r="BG15">
            <v>31</v>
          </cell>
          <cell r="BH15">
            <v>27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154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46</v>
          </cell>
          <cell r="BX15">
            <v>50</v>
          </cell>
          <cell r="BY15">
            <v>31</v>
          </cell>
          <cell r="BZ15">
            <v>27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154</v>
          </cell>
        </row>
        <row r="16">
          <cell r="A16" t="str">
            <v>0111109</v>
          </cell>
          <cell r="B16" t="str">
            <v>Robin Memorial Junior Secondary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Loh</v>
          </cell>
          <cell r="I16" t="str">
            <v>Torba</v>
          </cell>
          <cell r="L16" t="str">
            <v>SS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Yes</v>
          </cell>
          <cell r="U16" t="str">
            <v>Yes</v>
          </cell>
          <cell r="V16" t="str">
            <v>Yes</v>
          </cell>
          <cell r="W16" t="str">
            <v>Yes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7 8 9 10 </v>
          </cell>
          <cell r="AE16" t="str">
            <v>No</v>
          </cell>
          <cell r="AF16" t="str">
            <v>No</v>
          </cell>
          <cell r="AG16" t="str">
            <v>Yes</v>
          </cell>
          <cell r="AH16" t="str">
            <v>No</v>
          </cell>
          <cell r="AI16" t="str">
            <v>No</v>
          </cell>
          <cell r="AJ16" t="str">
            <v>No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16</v>
          </cell>
          <cell r="BF16">
            <v>21</v>
          </cell>
          <cell r="BG16">
            <v>30</v>
          </cell>
          <cell r="BH16">
            <v>34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101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16</v>
          </cell>
          <cell r="BX16">
            <v>21</v>
          </cell>
          <cell r="BY16">
            <v>30</v>
          </cell>
          <cell r="BZ16">
            <v>34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101</v>
          </cell>
        </row>
        <row r="17">
          <cell r="A17" t="str">
            <v>0201100</v>
          </cell>
          <cell r="B17" t="str">
            <v>Lycée de Luganville</v>
          </cell>
          <cell r="C17" t="str">
            <v>FRE</v>
          </cell>
          <cell r="D17" t="str">
            <v>PEB_SANMA</v>
          </cell>
          <cell r="E17" t="str">
            <v>Sanma PEB</v>
          </cell>
          <cell r="F17" t="str">
            <v>V</v>
          </cell>
          <cell r="G17" t="str">
            <v>Government of Vanuatu</v>
          </cell>
          <cell r="H17" t="str">
            <v>Santo</v>
          </cell>
          <cell r="I17" t="str">
            <v>Sanma</v>
          </cell>
          <cell r="J17" t="str">
            <v>0084611001</v>
          </cell>
          <cell r="K17" t="str">
            <v>LYCEE DE LUGANVILLE</v>
          </cell>
          <cell r="L17" t="str">
            <v>SS</v>
          </cell>
          <cell r="M17" t="str">
            <v>No</v>
          </cell>
          <cell r="N17" t="str">
            <v>No</v>
          </cell>
          <cell r="O17" t="str">
            <v>No</v>
          </cell>
          <cell r="P17" t="str">
            <v>No</v>
          </cell>
          <cell r="Q17" t="str">
            <v>No</v>
          </cell>
          <cell r="R17" t="str">
            <v>No</v>
          </cell>
          <cell r="S17" t="str">
            <v>No</v>
          </cell>
          <cell r="T17" t="str">
            <v>Yes</v>
          </cell>
          <cell r="U17" t="str">
            <v>Yes</v>
          </cell>
          <cell r="V17" t="str">
            <v>Yes</v>
          </cell>
          <cell r="W17" t="str">
            <v>Yes</v>
          </cell>
          <cell r="X17" t="str">
            <v>Yes</v>
          </cell>
          <cell r="Y17" t="str">
            <v>Yes</v>
          </cell>
          <cell r="Z17" t="str">
            <v>Yes</v>
          </cell>
          <cell r="AA17" t="str">
            <v>Yes</v>
          </cell>
          <cell r="AB17" t="str">
            <v>No</v>
          </cell>
          <cell r="AC17" t="str">
            <v>No</v>
          </cell>
          <cell r="AD17" t="str">
            <v xml:space="preserve">7 8 9 10 11 12 13 14 </v>
          </cell>
          <cell r="AE17" t="str">
            <v>No</v>
          </cell>
          <cell r="AF17" t="str">
            <v>No</v>
          </cell>
          <cell r="AG17" t="str">
            <v>Yes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Yes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118</v>
          </cell>
          <cell r="BH17">
            <v>125</v>
          </cell>
          <cell r="BI17">
            <v>122</v>
          </cell>
          <cell r="BJ17">
            <v>103</v>
          </cell>
          <cell r="BK17">
            <v>113</v>
          </cell>
          <cell r="BL17">
            <v>69</v>
          </cell>
          <cell r="BM17">
            <v>0</v>
          </cell>
          <cell r="BN17">
            <v>0</v>
          </cell>
          <cell r="BO17">
            <v>650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118</v>
          </cell>
          <cell r="BZ17">
            <v>125</v>
          </cell>
          <cell r="CA17">
            <v>122</v>
          </cell>
          <cell r="CB17">
            <v>103</v>
          </cell>
          <cell r="CC17">
            <v>113</v>
          </cell>
          <cell r="CD17">
            <v>0</v>
          </cell>
          <cell r="CE17">
            <v>0</v>
          </cell>
          <cell r="CF17">
            <v>0</v>
          </cell>
          <cell r="CG17">
            <v>581</v>
          </cell>
        </row>
        <row r="18">
          <cell r="A18" t="str">
            <v>0201102</v>
          </cell>
          <cell r="B18" t="str">
            <v>Santo East Secondary</v>
          </cell>
          <cell r="C18" t="str">
            <v>ENG</v>
          </cell>
          <cell r="D18" t="str">
            <v>PEB_SANMA</v>
          </cell>
          <cell r="E18" t="str">
            <v>Sanma PEB</v>
          </cell>
          <cell r="F18" t="str">
            <v>V</v>
          </cell>
          <cell r="G18" t="str">
            <v>Government of Vanuatu</v>
          </cell>
          <cell r="H18" t="str">
            <v>Santo</v>
          </cell>
          <cell r="I18" t="str">
            <v>Sanma</v>
          </cell>
          <cell r="J18" t="str">
            <v>0084612001</v>
          </cell>
          <cell r="K18" t="str">
            <v>SANTO EAST JUNIOR SECONDARY SCHOOL</v>
          </cell>
          <cell r="L18" t="str">
            <v>SS</v>
          </cell>
          <cell r="M18" t="str">
            <v>No</v>
          </cell>
          <cell r="N18" t="str">
            <v>No</v>
          </cell>
          <cell r="O18" t="str">
            <v>No</v>
          </cell>
          <cell r="P18" t="str">
            <v>No</v>
          </cell>
          <cell r="Q18" t="str">
            <v>No</v>
          </cell>
          <cell r="R18" t="str">
            <v>No</v>
          </cell>
          <cell r="S18" t="str">
            <v>No</v>
          </cell>
          <cell r="T18" t="str">
            <v>Yes</v>
          </cell>
          <cell r="U18" t="str">
            <v>Yes</v>
          </cell>
          <cell r="V18" t="str">
            <v>Yes</v>
          </cell>
          <cell r="W18" t="str">
            <v>Yes</v>
          </cell>
          <cell r="X18" t="str">
            <v>Yes</v>
          </cell>
          <cell r="Y18" t="str">
            <v>Yes</v>
          </cell>
          <cell r="Z18" t="str">
            <v>Yes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7 8 9 10 11 12 13 </v>
          </cell>
          <cell r="AE18" t="str">
            <v>No</v>
          </cell>
          <cell r="AF18" t="str">
            <v>No</v>
          </cell>
          <cell r="AG18" t="str">
            <v>Yes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Yes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Yes</v>
          </cell>
          <cell r="AW18" t="str">
            <v>No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190</v>
          </cell>
          <cell r="BF18">
            <v>112</v>
          </cell>
          <cell r="BG18">
            <v>171</v>
          </cell>
          <cell r="BH18">
            <v>136</v>
          </cell>
          <cell r="BI18">
            <v>194</v>
          </cell>
          <cell r="BJ18">
            <v>136</v>
          </cell>
          <cell r="BK18">
            <v>99</v>
          </cell>
          <cell r="BL18">
            <v>0</v>
          </cell>
          <cell r="BM18">
            <v>0</v>
          </cell>
          <cell r="BN18">
            <v>0</v>
          </cell>
          <cell r="BO18">
            <v>1038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190</v>
          </cell>
          <cell r="BX18">
            <v>112</v>
          </cell>
          <cell r="BY18">
            <v>171</v>
          </cell>
          <cell r="BZ18">
            <v>136</v>
          </cell>
          <cell r="CA18">
            <v>194</v>
          </cell>
          <cell r="CB18">
            <v>136</v>
          </cell>
          <cell r="CC18">
            <v>99</v>
          </cell>
          <cell r="CD18">
            <v>0</v>
          </cell>
          <cell r="CE18">
            <v>0</v>
          </cell>
          <cell r="CF18">
            <v>0</v>
          </cell>
          <cell r="CG18">
            <v>1038</v>
          </cell>
        </row>
        <row r="19">
          <cell r="A19" t="str">
            <v>0220300</v>
          </cell>
          <cell r="B19" t="str">
            <v>Aore Adventist Academy Secondary</v>
          </cell>
          <cell r="C19" t="str">
            <v>ENG</v>
          </cell>
          <cell r="D19" t="str">
            <v>SDA</v>
          </cell>
          <cell r="E19" t="str">
            <v>Seven Day Adventist</v>
          </cell>
          <cell r="F19" t="str">
            <v>G</v>
          </cell>
          <cell r="G19" t="str">
            <v>Church (Government Assisted)</v>
          </cell>
          <cell r="H19" t="str">
            <v>Aore</v>
          </cell>
          <cell r="I19" t="str">
            <v>Sanma</v>
          </cell>
          <cell r="J19" t="str">
            <v>0084618001</v>
          </cell>
          <cell r="K19" t="str">
            <v>AORE ADVENTIST ACADEMY</v>
          </cell>
          <cell r="L19" t="str">
            <v>SS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No</v>
          </cell>
          <cell r="Q19" t="str">
            <v>No</v>
          </cell>
          <cell r="R19" t="str">
            <v>No</v>
          </cell>
          <cell r="S19" t="str">
            <v>No</v>
          </cell>
          <cell r="T19" t="str">
            <v>Yes</v>
          </cell>
          <cell r="U19" t="str">
            <v>Yes</v>
          </cell>
          <cell r="V19" t="str">
            <v>Yes</v>
          </cell>
          <cell r="W19" t="str">
            <v>Yes</v>
          </cell>
          <cell r="X19" t="str">
            <v>Yes</v>
          </cell>
          <cell r="Y19" t="str">
            <v>Yes</v>
          </cell>
          <cell r="Z19" t="str">
            <v>Yes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7 8 9 10 11 12 13 </v>
          </cell>
          <cell r="AE19" t="str">
            <v>No</v>
          </cell>
          <cell r="AF19" t="str">
            <v>No</v>
          </cell>
          <cell r="AG19" t="str">
            <v>Yes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Yes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Yes</v>
          </cell>
          <cell r="AW19" t="str">
            <v>No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108</v>
          </cell>
          <cell r="BF19">
            <v>70</v>
          </cell>
          <cell r="BG19">
            <v>53</v>
          </cell>
          <cell r="BH19">
            <v>54</v>
          </cell>
          <cell r="BI19">
            <v>106</v>
          </cell>
          <cell r="BJ19">
            <v>82</v>
          </cell>
          <cell r="BK19">
            <v>61</v>
          </cell>
          <cell r="BL19">
            <v>0</v>
          </cell>
          <cell r="BM19">
            <v>0</v>
          </cell>
          <cell r="BN19">
            <v>0</v>
          </cell>
          <cell r="BO19">
            <v>534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108</v>
          </cell>
          <cell r="BX19">
            <v>70</v>
          </cell>
          <cell r="BY19">
            <v>53</v>
          </cell>
          <cell r="BZ19">
            <v>54</v>
          </cell>
          <cell r="CA19">
            <v>106</v>
          </cell>
          <cell r="CB19">
            <v>82</v>
          </cell>
          <cell r="CC19">
            <v>61</v>
          </cell>
          <cell r="CD19">
            <v>0</v>
          </cell>
          <cell r="CE19">
            <v>0</v>
          </cell>
          <cell r="CF19">
            <v>0</v>
          </cell>
          <cell r="CG19">
            <v>534</v>
          </cell>
        </row>
        <row r="20">
          <cell r="A20" t="str">
            <v>0221305</v>
          </cell>
          <cell r="B20" t="str">
            <v>Nandiutu French Secondary</v>
          </cell>
          <cell r="C20" t="str">
            <v>FRE</v>
          </cell>
          <cell r="D20" t="str">
            <v>PEB_SANMA</v>
          </cell>
          <cell r="E20" t="str">
            <v>Sanma PEB</v>
          </cell>
          <cell r="F20" t="str">
            <v>V</v>
          </cell>
          <cell r="G20" t="str">
            <v>Government of Vanuatu</v>
          </cell>
          <cell r="H20" t="str">
            <v>Malo</v>
          </cell>
          <cell r="I20" t="str">
            <v>Sanma</v>
          </cell>
          <cell r="L20" t="str">
            <v>SS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No</v>
          </cell>
          <cell r="Q20" t="str">
            <v>No</v>
          </cell>
          <cell r="R20" t="str">
            <v>No</v>
          </cell>
          <cell r="S20" t="str">
            <v>No</v>
          </cell>
          <cell r="T20" t="str">
            <v>Yes</v>
          </cell>
          <cell r="U20" t="str">
            <v>Yes</v>
          </cell>
          <cell r="V20" t="str">
            <v>Yes</v>
          </cell>
          <cell r="W20" t="str">
            <v>Yes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7 8 9 10 </v>
          </cell>
          <cell r="AE20" t="str">
            <v>No</v>
          </cell>
          <cell r="AF20" t="str">
            <v>No</v>
          </cell>
          <cell r="AG20" t="str">
            <v>Yes</v>
          </cell>
          <cell r="AH20" t="str">
            <v>No</v>
          </cell>
          <cell r="AI20" t="str">
            <v>No</v>
          </cell>
          <cell r="AJ20" t="str">
            <v>No</v>
          </cell>
          <cell r="AK20" t="str">
            <v>No</v>
          </cell>
          <cell r="AL20" t="str">
            <v>No</v>
          </cell>
          <cell r="AM20" t="str">
            <v>No</v>
          </cell>
          <cell r="AN20" t="str">
            <v>No</v>
          </cell>
          <cell r="AO20" t="str">
            <v>No</v>
          </cell>
          <cell r="AP20" t="str">
            <v>No</v>
          </cell>
          <cell r="AQ20" t="str">
            <v>No</v>
          </cell>
          <cell r="AR20" t="str">
            <v>No</v>
          </cell>
          <cell r="AS20" t="str">
            <v>No</v>
          </cell>
          <cell r="AT20" t="str">
            <v>No</v>
          </cell>
          <cell r="AU20" t="str">
            <v>No</v>
          </cell>
          <cell r="AV20" t="str">
            <v>Yes</v>
          </cell>
          <cell r="AW20" t="str">
            <v>No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10</v>
          </cell>
          <cell r="BF20">
            <v>6</v>
          </cell>
          <cell r="BG20">
            <v>4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20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10</v>
          </cell>
          <cell r="BX20">
            <v>6</v>
          </cell>
          <cell r="BY20">
            <v>4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20</v>
          </cell>
        </row>
        <row r="21">
          <cell r="A21" t="str">
            <v>0221344</v>
          </cell>
          <cell r="B21" t="str">
            <v>Nandiutu English Secondary</v>
          </cell>
          <cell r="C21" t="str">
            <v>ENG</v>
          </cell>
          <cell r="D21" t="str">
            <v>PEB_SANMA</v>
          </cell>
          <cell r="E21" t="str">
            <v>Sanma PEB</v>
          </cell>
          <cell r="F21" t="str">
            <v>V</v>
          </cell>
          <cell r="G21" t="str">
            <v>Government of Vanuatu</v>
          </cell>
          <cell r="H21" t="str">
            <v>Malo</v>
          </cell>
          <cell r="I21" t="str">
            <v>Sanma</v>
          </cell>
          <cell r="J21" t="str">
            <v>0084613001</v>
          </cell>
          <cell r="K21" t="str">
            <v>COLLEGE DE NANDIUTU</v>
          </cell>
          <cell r="L21" t="str">
            <v>SS</v>
          </cell>
          <cell r="M21" t="str">
            <v>No</v>
          </cell>
          <cell r="N21" t="str">
            <v>No</v>
          </cell>
          <cell r="O21" t="str">
            <v>No</v>
          </cell>
          <cell r="P21" t="str">
            <v>No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Yes</v>
          </cell>
          <cell r="U21" t="str">
            <v>Yes</v>
          </cell>
          <cell r="V21" t="str">
            <v>Yes</v>
          </cell>
          <cell r="W21" t="str">
            <v>Yes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7 8 9 10 </v>
          </cell>
          <cell r="AE21" t="str">
            <v>No</v>
          </cell>
          <cell r="AF21" t="str">
            <v>No</v>
          </cell>
          <cell r="AG21" t="str">
            <v>Yes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Yes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No</v>
          </cell>
          <cell r="AW21" t="str">
            <v>No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58</v>
          </cell>
          <cell r="BF21">
            <v>38</v>
          </cell>
          <cell r="BG21">
            <v>41</v>
          </cell>
          <cell r="BH21">
            <v>21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158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58</v>
          </cell>
          <cell r="BX21">
            <v>38</v>
          </cell>
          <cell r="BY21">
            <v>41</v>
          </cell>
          <cell r="BZ21">
            <v>21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158</v>
          </cell>
        </row>
        <row r="22">
          <cell r="A22" t="str">
            <v>0222301</v>
          </cell>
          <cell r="B22" t="str">
            <v>Bombua Secondary</v>
          </cell>
          <cell r="C22" t="str">
            <v>ENG</v>
          </cell>
          <cell r="D22" t="str">
            <v>CHCHR</v>
          </cell>
          <cell r="E22" t="str">
            <v>Church of Christ</v>
          </cell>
          <cell r="F22" t="str">
            <v>G</v>
          </cell>
          <cell r="G22" t="str">
            <v>Church (Government Assisted)</v>
          </cell>
          <cell r="H22" t="str">
            <v>Santo</v>
          </cell>
          <cell r="I22" t="str">
            <v>Sanma</v>
          </cell>
          <cell r="J22" t="str">
            <v>0186772001</v>
          </cell>
          <cell r="K22" t="str">
            <v>BOMBUA LONDUA JUNIOR SECONDARY SCHOOL</v>
          </cell>
          <cell r="L22" t="str">
            <v>SS</v>
          </cell>
          <cell r="M22" t="str">
            <v>No</v>
          </cell>
          <cell r="N22" t="str">
            <v>No</v>
          </cell>
          <cell r="O22" t="str">
            <v>No</v>
          </cell>
          <cell r="P22" t="str">
            <v>No</v>
          </cell>
          <cell r="Q22" t="str">
            <v>No</v>
          </cell>
          <cell r="R22" t="str">
            <v>No</v>
          </cell>
          <cell r="S22" t="str">
            <v>No</v>
          </cell>
          <cell r="T22" t="str">
            <v>Yes</v>
          </cell>
          <cell r="U22" t="str">
            <v>Yes</v>
          </cell>
          <cell r="V22" t="str">
            <v>Yes</v>
          </cell>
          <cell r="W22" t="str">
            <v>Yes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7 8 9 10 </v>
          </cell>
          <cell r="AE22" t="str">
            <v>No</v>
          </cell>
          <cell r="AF22" t="str">
            <v>No</v>
          </cell>
          <cell r="AG22" t="str">
            <v>Yes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Yes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Yes</v>
          </cell>
          <cell r="AW22" t="str">
            <v>No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124</v>
          </cell>
          <cell r="BF22">
            <v>130</v>
          </cell>
          <cell r="BG22">
            <v>165</v>
          </cell>
          <cell r="BH22">
            <v>212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631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124</v>
          </cell>
          <cell r="BX22">
            <v>130</v>
          </cell>
          <cell r="BY22">
            <v>165</v>
          </cell>
          <cell r="BZ22">
            <v>212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631</v>
          </cell>
        </row>
        <row r="23">
          <cell r="A23" t="str">
            <v>0222302</v>
          </cell>
          <cell r="B23" t="str">
            <v>Hog Harbour Secondary</v>
          </cell>
          <cell r="C23" t="str">
            <v>ENG</v>
          </cell>
          <cell r="D23" t="str">
            <v>PEB_SANMA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Santo</v>
          </cell>
          <cell r="I23" t="str">
            <v>Sanma</v>
          </cell>
          <cell r="J23" t="str">
            <v>0084614001</v>
          </cell>
          <cell r="K23" t="str">
            <v>HOG HARBOUR JUNIOR SECONDARY SCHOOL</v>
          </cell>
          <cell r="L23" t="str">
            <v>SS</v>
          </cell>
          <cell r="M23" t="str">
            <v>No</v>
          </cell>
          <cell r="N23" t="str">
            <v>No</v>
          </cell>
          <cell r="O23" t="str">
            <v>No</v>
          </cell>
          <cell r="P23" t="str">
            <v>No</v>
          </cell>
          <cell r="Q23" t="str">
            <v>No</v>
          </cell>
          <cell r="R23" t="str">
            <v>No</v>
          </cell>
          <cell r="S23" t="str">
            <v>No</v>
          </cell>
          <cell r="T23" t="str">
            <v>Yes</v>
          </cell>
          <cell r="U23" t="str">
            <v>Yes</v>
          </cell>
          <cell r="V23" t="str">
            <v>Yes</v>
          </cell>
          <cell r="W23" t="str">
            <v>Yes</v>
          </cell>
          <cell r="X23" t="str">
            <v>Yes</v>
          </cell>
          <cell r="Y23" t="str">
            <v>Yes</v>
          </cell>
          <cell r="Z23" t="str">
            <v>Yes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7 8 9 10 11 12 13 </v>
          </cell>
          <cell r="AE23" t="str">
            <v>No</v>
          </cell>
          <cell r="AF23" t="str">
            <v>No</v>
          </cell>
          <cell r="AG23" t="str">
            <v>Yes</v>
          </cell>
          <cell r="AH23" t="str">
            <v>No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39</v>
          </cell>
          <cell r="BF23">
            <v>32</v>
          </cell>
          <cell r="BG23">
            <v>48</v>
          </cell>
          <cell r="BH23">
            <v>40</v>
          </cell>
          <cell r="BI23">
            <v>67</v>
          </cell>
          <cell r="BJ23">
            <v>52</v>
          </cell>
          <cell r="BK23">
            <v>22</v>
          </cell>
          <cell r="BL23">
            <v>0</v>
          </cell>
          <cell r="BM23">
            <v>0</v>
          </cell>
          <cell r="BN23">
            <v>0</v>
          </cell>
          <cell r="BO23">
            <v>300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39</v>
          </cell>
          <cell r="BX23">
            <v>32</v>
          </cell>
          <cell r="BY23">
            <v>48</v>
          </cell>
          <cell r="BZ23">
            <v>40</v>
          </cell>
          <cell r="CA23">
            <v>67</v>
          </cell>
          <cell r="CB23">
            <v>52</v>
          </cell>
          <cell r="CC23">
            <v>22</v>
          </cell>
          <cell r="CD23">
            <v>0</v>
          </cell>
          <cell r="CE23">
            <v>0</v>
          </cell>
          <cell r="CF23">
            <v>0</v>
          </cell>
          <cell r="CG23">
            <v>300</v>
          </cell>
        </row>
        <row r="24">
          <cell r="A24" t="str">
            <v>0222303</v>
          </cell>
          <cell r="B24" t="str">
            <v>Matevulu College</v>
          </cell>
          <cell r="C24" t="str">
            <v>ENG</v>
          </cell>
          <cell r="D24" t="str">
            <v>PEB_SANMA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0084615001</v>
          </cell>
          <cell r="K24" t="str">
            <v>MATEVULU COLLEGE</v>
          </cell>
          <cell r="L24" t="str">
            <v>SS</v>
          </cell>
          <cell r="M24" t="str">
            <v>No</v>
          </cell>
          <cell r="N24" t="str">
            <v>No</v>
          </cell>
          <cell r="O24" t="str">
            <v>No</v>
          </cell>
          <cell r="P24" t="str">
            <v>No</v>
          </cell>
          <cell r="Q24" t="str">
            <v>No</v>
          </cell>
          <cell r="R24" t="str">
            <v>No</v>
          </cell>
          <cell r="S24" t="str">
            <v>No</v>
          </cell>
          <cell r="T24" t="str">
            <v>Yes</v>
          </cell>
          <cell r="U24" t="str">
            <v>Yes</v>
          </cell>
          <cell r="V24" t="str">
            <v>Yes</v>
          </cell>
          <cell r="W24" t="str">
            <v>Yes</v>
          </cell>
          <cell r="X24" t="str">
            <v>Yes</v>
          </cell>
          <cell r="Y24" t="str">
            <v>Yes</v>
          </cell>
          <cell r="Z24" t="str">
            <v>Yes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7 8 9 10 11 12 13 </v>
          </cell>
          <cell r="AE24" t="str">
            <v>No</v>
          </cell>
          <cell r="AF24" t="str">
            <v>No</v>
          </cell>
          <cell r="AG24" t="str">
            <v>Yes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No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Yes</v>
          </cell>
          <cell r="AW24" t="str">
            <v>No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163</v>
          </cell>
          <cell r="BH24">
            <v>92</v>
          </cell>
          <cell r="BI24">
            <v>186</v>
          </cell>
          <cell r="BJ24">
            <v>156</v>
          </cell>
          <cell r="BK24">
            <v>102</v>
          </cell>
          <cell r="BL24">
            <v>0</v>
          </cell>
          <cell r="BM24">
            <v>0</v>
          </cell>
          <cell r="BN24">
            <v>0</v>
          </cell>
          <cell r="BO24">
            <v>699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163</v>
          </cell>
          <cell r="BZ24">
            <v>92</v>
          </cell>
          <cell r="CA24">
            <v>186</v>
          </cell>
          <cell r="CB24">
            <v>156</v>
          </cell>
          <cell r="CC24">
            <v>102</v>
          </cell>
          <cell r="CD24">
            <v>0</v>
          </cell>
          <cell r="CE24">
            <v>0</v>
          </cell>
          <cell r="CF24">
            <v>0</v>
          </cell>
          <cell r="CG24">
            <v>699</v>
          </cell>
        </row>
        <row r="25">
          <cell r="A25" t="str">
            <v>0222304</v>
          </cell>
          <cell r="B25" t="str">
            <v>Moli Valivu Secondary</v>
          </cell>
          <cell r="C25" t="str">
            <v>FRE</v>
          </cell>
          <cell r="D25" t="str">
            <v>FELP</v>
          </cell>
          <cell r="E25" t="str">
            <v>Federation de l'enseignement libre protestant (FELP)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0084619001</v>
          </cell>
          <cell r="K25" t="str">
            <v>COLLEGE DE MOLI VALIVU</v>
          </cell>
          <cell r="L25" t="str">
            <v>SS</v>
          </cell>
          <cell r="M25" t="str">
            <v>No</v>
          </cell>
          <cell r="N25" t="str">
            <v>No</v>
          </cell>
          <cell r="O25" t="str">
            <v>No</v>
          </cell>
          <cell r="P25" t="str">
            <v>No</v>
          </cell>
          <cell r="Q25" t="str">
            <v>No</v>
          </cell>
          <cell r="R25" t="str">
            <v>No</v>
          </cell>
          <cell r="S25" t="str">
            <v>No</v>
          </cell>
          <cell r="T25" t="str">
            <v>Yes</v>
          </cell>
          <cell r="U25" t="str">
            <v>Yes</v>
          </cell>
          <cell r="V25" t="str">
            <v>Yes</v>
          </cell>
          <cell r="W25" t="str">
            <v>Yes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7 8 9 10 </v>
          </cell>
          <cell r="AE25" t="str">
            <v>No</v>
          </cell>
          <cell r="AF25" t="str">
            <v>No</v>
          </cell>
          <cell r="AG25" t="str">
            <v>Yes</v>
          </cell>
          <cell r="AH25" t="str">
            <v>No</v>
          </cell>
          <cell r="AI25" t="str">
            <v>No</v>
          </cell>
          <cell r="AJ25" t="str">
            <v>Yes</v>
          </cell>
          <cell r="AK25" t="str">
            <v>Yes</v>
          </cell>
          <cell r="AL25" t="str">
            <v>Yes</v>
          </cell>
          <cell r="AM25" t="str">
            <v>Yes</v>
          </cell>
          <cell r="AN25" t="str">
            <v>Yes</v>
          </cell>
          <cell r="AO25" t="str">
            <v>Yes</v>
          </cell>
          <cell r="AP25" t="str">
            <v>Yes</v>
          </cell>
          <cell r="AQ25" t="str">
            <v>Yes</v>
          </cell>
          <cell r="AR25" t="str">
            <v>Yes</v>
          </cell>
          <cell r="AS25" t="str">
            <v>Yes</v>
          </cell>
          <cell r="AT25" t="str">
            <v>Yes</v>
          </cell>
          <cell r="AU25" t="str">
            <v>Yes</v>
          </cell>
          <cell r="AV25" t="str">
            <v>No</v>
          </cell>
          <cell r="AW25" t="str">
            <v>No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31</v>
          </cell>
          <cell r="BF25">
            <v>31</v>
          </cell>
          <cell r="BG25">
            <v>18</v>
          </cell>
          <cell r="BH25">
            <v>14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94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31</v>
          </cell>
          <cell r="BX25">
            <v>31</v>
          </cell>
          <cell r="BY25">
            <v>18</v>
          </cell>
          <cell r="BZ25">
            <v>14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94</v>
          </cell>
        </row>
        <row r="26">
          <cell r="A26" t="str">
            <v>0222307</v>
          </cell>
          <cell r="B26" t="str">
            <v>Collège de St. Michel</v>
          </cell>
          <cell r="C26" t="str">
            <v>FRE</v>
          </cell>
          <cell r="D26" t="str">
            <v>CATH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>No</v>
          </cell>
          <cell r="O26" t="str">
            <v>No</v>
          </cell>
          <cell r="P26" t="str">
            <v>No</v>
          </cell>
          <cell r="Q26" t="str">
            <v>No</v>
          </cell>
          <cell r="R26" t="str">
            <v>No</v>
          </cell>
          <cell r="S26" t="str">
            <v>No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Yes</v>
          </cell>
          <cell r="X26" t="str">
            <v>Yes</v>
          </cell>
          <cell r="Y26" t="str">
            <v>Yes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7 8 9 10 11 12 </v>
          </cell>
          <cell r="AE26" t="str">
            <v>No</v>
          </cell>
          <cell r="AF26" t="str">
            <v>No</v>
          </cell>
          <cell r="AG26" t="str">
            <v>Yes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Yes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89</v>
          </cell>
          <cell r="BF26">
            <v>60</v>
          </cell>
          <cell r="BG26">
            <v>142</v>
          </cell>
          <cell r="BH26">
            <v>63</v>
          </cell>
          <cell r="BI26">
            <v>120</v>
          </cell>
          <cell r="BJ26">
            <v>45</v>
          </cell>
          <cell r="BK26">
            <v>58</v>
          </cell>
          <cell r="BL26">
            <v>0</v>
          </cell>
          <cell r="BM26">
            <v>0</v>
          </cell>
          <cell r="BN26">
            <v>0</v>
          </cell>
          <cell r="BO26">
            <v>577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89</v>
          </cell>
          <cell r="BX26">
            <v>60</v>
          </cell>
          <cell r="BY26">
            <v>142</v>
          </cell>
          <cell r="BZ26">
            <v>63</v>
          </cell>
          <cell r="CA26">
            <v>120</v>
          </cell>
          <cell r="CB26">
            <v>45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519</v>
          </cell>
        </row>
        <row r="27">
          <cell r="A27" t="str">
            <v>0222308</v>
          </cell>
          <cell r="B27" t="str">
            <v>Tata Secondary</v>
          </cell>
          <cell r="C27" t="str">
            <v>ENG</v>
          </cell>
          <cell r="D27" t="str">
            <v>PCV</v>
          </cell>
          <cell r="E27" t="str">
            <v>Presbyterian Church of Vanuatu</v>
          </cell>
          <cell r="F27" t="str">
            <v>G</v>
          </cell>
          <cell r="G27" t="str">
            <v>Church (Government Assisted)</v>
          </cell>
          <cell r="H27" t="str">
            <v>Santo</v>
          </cell>
          <cell r="I27" t="str">
            <v>Sanma</v>
          </cell>
          <cell r="J27" t="str">
            <v>0084616001</v>
          </cell>
          <cell r="K27" t="str">
            <v>TATA JUNIOR SECONDARY SCHOOL</v>
          </cell>
          <cell r="L27" t="str">
            <v>SS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No</v>
          </cell>
          <cell r="Q27" t="str">
            <v>No</v>
          </cell>
          <cell r="R27" t="str">
            <v>No</v>
          </cell>
          <cell r="S27" t="str">
            <v>No</v>
          </cell>
          <cell r="T27" t="str">
            <v>Yes</v>
          </cell>
          <cell r="U27" t="str">
            <v>Yes</v>
          </cell>
          <cell r="V27" t="str">
            <v>Yes</v>
          </cell>
          <cell r="W27" t="str">
            <v>Yes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7 8 9 10 </v>
          </cell>
          <cell r="AE27" t="str">
            <v>No</v>
          </cell>
          <cell r="AF27" t="str">
            <v>No</v>
          </cell>
          <cell r="AG27" t="str">
            <v>Yes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Yes</v>
          </cell>
          <cell r="AQ27" t="str">
            <v>Yes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Yes</v>
          </cell>
          <cell r="AW27" t="str">
            <v>No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140</v>
          </cell>
          <cell r="BF27">
            <v>122</v>
          </cell>
          <cell r="BG27">
            <v>135</v>
          </cell>
          <cell r="BH27">
            <v>94</v>
          </cell>
          <cell r="BI27">
            <v>94</v>
          </cell>
          <cell r="BJ27">
            <v>77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662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140</v>
          </cell>
          <cell r="BX27">
            <v>122</v>
          </cell>
          <cell r="BY27">
            <v>135</v>
          </cell>
          <cell r="BZ27">
            <v>94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491</v>
          </cell>
        </row>
        <row r="28">
          <cell r="A28" t="str">
            <v>0222309</v>
          </cell>
          <cell r="B28" t="str">
            <v>Rowhani Secondary</v>
          </cell>
          <cell r="C28" t="str">
            <v>ENG</v>
          </cell>
          <cell r="D28" t="str">
            <v>BAHAI</v>
          </cell>
          <cell r="E28" t="str">
            <v>Bahai</v>
          </cell>
          <cell r="F28" t="str">
            <v>G</v>
          </cell>
          <cell r="G28" t="str">
            <v>Church (Government Assisted)</v>
          </cell>
          <cell r="H28" t="str">
            <v>Santo</v>
          </cell>
          <cell r="I28" t="str">
            <v>Sanma</v>
          </cell>
          <cell r="J28" t="str">
            <v>0107822001</v>
          </cell>
          <cell r="K28" t="str">
            <v>ROWHANI SCHOOL</v>
          </cell>
          <cell r="L28" t="str">
            <v>SS</v>
          </cell>
          <cell r="M28" t="str">
            <v>No</v>
          </cell>
          <cell r="N28" t="str">
            <v>No</v>
          </cell>
          <cell r="O28" t="str">
            <v>No</v>
          </cell>
          <cell r="P28" t="str">
            <v>No</v>
          </cell>
          <cell r="Q28" t="str">
            <v>No</v>
          </cell>
          <cell r="R28" t="str">
            <v>No</v>
          </cell>
          <cell r="S28" t="str">
            <v>No</v>
          </cell>
          <cell r="T28" t="str">
            <v>Yes</v>
          </cell>
          <cell r="U28" t="str">
            <v>Yes</v>
          </cell>
          <cell r="V28" t="str">
            <v>Yes</v>
          </cell>
          <cell r="W28" t="str">
            <v>Yes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7 8 9 10 </v>
          </cell>
          <cell r="AE28" t="str">
            <v>No</v>
          </cell>
          <cell r="AF28" t="str">
            <v>No</v>
          </cell>
          <cell r="AG28" t="str">
            <v>Yes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No</v>
          </cell>
          <cell r="AQ28" t="str">
            <v>No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28</v>
          </cell>
          <cell r="BF28">
            <v>29</v>
          </cell>
          <cell r="BG28">
            <v>50</v>
          </cell>
          <cell r="BH28">
            <v>47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154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28</v>
          </cell>
          <cell r="BX28">
            <v>29</v>
          </cell>
          <cell r="BY28">
            <v>50</v>
          </cell>
          <cell r="BZ28">
            <v>47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154</v>
          </cell>
        </row>
        <row r="29">
          <cell r="A29" t="str">
            <v>0222310</v>
          </cell>
          <cell r="B29" t="str">
            <v>Santo Christian Secondary</v>
          </cell>
          <cell r="C29" t="str">
            <v>ENG</v>
          </cell>
          <cell r="D29" t="str">
            <v>AOG</v>
          </cell>
          <cell r="E29" t="str">
            <v>Assemblies of God</v>
          </cell>
          <cell r="F29" t="str">
            <v>G</v>
          </cell>
          <cell r="G29" t="str">
            <v>Church (Government Assisted)</v>
          </cell>
          <cell r="H29" t="str">
            <v>Santo</v>
          </cell>
          <cell r="I29" t="str">
            <v>Sanma</v>
          </cell>
          <cell r="L29" t="str">
            <v>SS</v>
          </cell>
          <cell r="M29" t="str">
            <v>No</v>
          </cell>
          <cell r="N29" t="str">
            <v>No</v>
          </cell>
          <cell r="O29" t="str">
            <v>No</v>
          </cell>
          <cell r="P29" t="str">
            <v>No</v>
          </cell>
          <cell r="Q29" t="str">
            <v>No</v>
          </cell>
          <cell r="R29" t="str">
            <v>No</v>
          </cell>
          <cell r="S29" t="str">
            <v>No</v>
          </cell>
          <cell r="T29" t="str">
            <v>Yes</v>
          </cell>
          <cell r="U29" t="str">
            <v>Yes</v>
          </cell>
          <cell r="V29" t="str">
            <v>Yes</v>
          </cell>
          <cell r="W29" t="str">
            <v>Yes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7 8 9 10 </v>
          </cell>
          <cell r="AE29" t="str">
            <v>No</v>
          </cell>
          <cell r="AF29" t="str">
            <v>No</v>
          </cell>
          <cell r="AG29" t="str">
            <v>Yes</v>
          </cell>
          <cell r="AH29" t="str">
            <v>No</v>
          </cell>
          <cell r="AI29" t="str">
            <v>No</v>
          </cell>
          <cell r="AJ29" t="str">
            <v>No</v>
          </cell>
          <cell r="AK29" t="str">
            <v>No</v>
          </cell>
          <cell r="AL29" t="str">
            <v>No</v>
          </cell>
          <cell r="AM29" t="str">
            <v>No</v>
          </cell>
          <cell r="AN29" t="str">
            <v>No</v>
          </cell>
          <cell r="AO29" t="str">
            <v>No</v>
          </cell>
          <cell r="AP29" t="str">
            <v>No</v>
          </cell>
          <cell r="AQ29" t="str">
            <v>No</v>
          </cell>
          <cell r="AR29" t="str">
            <v>No</v>
          </cell>
          <cell r="AS29" t="str">
            <v>No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Yes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</row>
        <row r="30">
          <cell r="A30" t="str">
            <v>0222324</v>
          </cell>
          <cell r="B30" t="str">
            <v>Ste. Anne (Port Olry) Secondary</v>
          </cell>
          <cell r="C30" t="str">
            <v>FRE</v>
          </cell>
          <cell r="D30" t="str">
            <v>CATH</v>
          </cell>
          <cell r="E30" t="str">
            <v>Catholic Education Authority</v>
          </cell>
          <cell r="F30" t="str">
            <v>G</v>
          </cell>
          <cell r="G30" t="str">
            <v>Church (Government Assisted)</v>
          </cell>
          <cell r="H30" t="str">
            <v>Santo</v>
          </cell>
          <cell r="I30" t="str">
            <v>Sanma</v>
          </cell>
          <cell r="J30" t="str">
            <v>0084620001</v>
          </cell>
          <cell r="K30" t="str">
            <v>COLLEGE DE STE ANNE</v>
          </cell>
          <cell r="L30" t="str">
            <v>SS</v>
          </cell>
          <cell r="M30" t="str">
            <v>No</v>
          </cell>
          <cell r="N30" t="str">
            <v>No</v>
          </cell>
          <cell r="O30" t="str">
            <v>No</v>
          </cell>
          <cell r="P30" t="str">
            <v>No</v>
          </cell>
          <cell r="Q30" t="str">
            <v>No</v>
          </cell>
          <cell r="R30" t="str">
            <v>No</v>
          </cell>
          <cell r="S30" t="str">
            <v>No</v>
          </cell>
          <cell r="T30" t="str">
            <v>Yes</v>
          </cell>
          <cell r="U30" t="str">
            <v>Yes</v>
          </cell>
          <cell r="V30" t="str">
            <v>Yes</v>
          </cell>
          <cell r="W30" t="str">
            <v>Yes</v>
          </cell>
          <cell r="X30" t="str">
            <v>Yes</v>
          </cell>
          <cell r="Y30" t="str">
            <v>Yes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7 8 9 10 11 12 </v>
          </cell>
          <cell r="AE30" t="str">
            <v>No</v>
          </cell>
          <cell r="AF30" t="str">
            <v>No</v>
          </cell>
          <cell r="AG30" t="str">
            <v>Yes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Yes</v>
          </cell>
          <cell r="AQ30" t="str">
            <v>Yes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Yes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87</v>
          </cell>
          <cell r="BF30">
            <v>41</v>
          </cell>
          <cell r="BG30">
            <v>58</v>
          </cell>
          <cell r="BH30">
            <v>42</v>
          </cell>
          <cell r="BI30">
            <v>19</v>
          </cell>
          <cell r="BJ30">
            <v>17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264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87</v>
          </cell>
          <cell r="BX30">
            <v>41</v>
          </cell>
          <cell r="BY30">
            <v>58</v>
          </cell>
          <cell r="BZ30">
            <v>42</v>
          </cell>
          <cell r="CA30">
            <v>19</v>
          </cell>
          <cell r="CB30">
            <v>17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264</v>
          </cell>
        </row>
        <row r="31">
          <cell r="A31" t="str">
            <v>0222352</v>
          </cell>
          <cell r="B31" t="str">
            <v>Menevula Junior Secondary</v>
          </cell>
          <cell r="C31" t="str">
            <v>ENG</v>
          </cell>
          <cell r="D31" t="str">
            <v>PEB_SANMA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0084617001</v>
          </cell>
          <cell r="K31" t="str">
            <v>MENEVULA JUNIOR SECONDARY SCHOOL</v>
          </cell>
          <cell r="L31" t="str">
            <v>SS</v>
          </cell>
          <cell r="M31" t="str">
            <v>No</v>
          </cell>
          <cell r="N31" t="str">
            <v>No</v>
          </cell>
          <cell r="O31" t="str">
            <v>No</v>
          </cell>
          <cell r="P31" t="str">
            <v>No</v>
          </cell>
          <cell r="Q31" t="str">
            <v>No</v>
          </cell>
          <cell r="R31" t="str">
            <v>No</v>
          </cell>
          <cell r="S31" t="str">
            <v>No</v>
          </cell>
          <cell r="T31" t="str">
            <v>Yes</v>
          </cell>
          <cell r="U31" t="str">
            <v>Yes</v>
          </cell>
          <cell r="V31" t="str">
            <v>Yes</v>
          </cell>
          <cell r="W31" t="str">
            <v>Yes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7 8 9 10 </v>
          </cell>
          <cell r="AE31" t="str">
            <v>No</v>
          </cell>
          <cell r="AF31" t="str">
            <v>No</v>
          </cell>
          <cell r="AG31" t="str">
            <v>Yes</v>
          </cell>
          <cell r="AH31" t="str">
            <v>No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Yes</v>
          </cell>
          <cell r="AQ31" t="str">
            <v>Yes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47</v>
          </cell>
          <cell r="BF31">
            <v>22</v>
          </cell>
          <cell r="BG31">
            <v>38</v>
          </cell>
          <cell r="BH31">
            <v>16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123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47</v>
          </cell>
          <cell r="BX31">
            <v>22</v>
          </cell>
          <cell r="BY31">
            <v>38</v>
          </cell>
          <cell r="BZ31">
            <v>16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123</v>
          </cell>
        </row>
        <row r="32">
          <cell r="A32" t="str">
            <v>0222513</v>
          </cell>
          <cell r="B32" t="str">
            <v>Navele Secondary</v>
          </cell>
          <cell r="C32" t="str">
            <v>ENG</v>
          </cell>
          <cell r="D32" t="str">
            <v>ACOM</v>
          </cell>
          <cell r="E32" t="str">
            <v>Anglican Church of Melanesia</v>
          </cell>
          <cell r="F32" t="str">
            <v>G</v>
          </cell>
          <cell r="G32" t="str">
            <v>Church (Government Assisted)</v>
          </cell>
          <cell r="H32" t="str">
            <v>Santo</v>
          </cell>
          <cell r="I32" t="str">
            <v>Sanma</v>
          </cell>
          <cell r="J32" t="str">
            <v>0098399001</v>
          </cell>
          <cell r="K32" t="str">
            <v>NAVELE JUNIOR SECONDARY SCHOOL</v>
          </cell>
          <cell r="L32" t="str">
            <v>SS</v>
          </cell>
          <cell r="M32" t="str">
            <v>No</v>
          </cell>
          <cell r="N32" t="str">
            <v>No</v>
          </cell>
          <cell r="O32" t="str">
            <v>No</v>
          </cell>
          <cell r="P32" t="str">
            <v>No</v>
          </cell>
          <cell r="Q32" t="str">
            <v>No</v>
          </cell>
          <cell r="R32" t="str">
            <v>No</v>
          </cell>
          <cell r="S32" t="str">
            <v>No</v>
          </cell>
          <cell r="T32" t="str">
            <v>Yes</v>
          </cell>
          <cell r="U32" t="str">
            <v>Yes</v>
          </cell>
          <cell r="V32" t="str">
            <v>Yes</v>
          </cell>
          <cell r="W32" t="str">
            <v>Yes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7 8 9 10 </v>
          </cell>
          <cell r="AE32" t="str">
            <v>No</v>
          </cell>
          <cell r="AF32" t="str">
            <v>No</v>
          </cell>
          <cell r="AG32" t="str">
            <v>Yes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Yes</v>
          </cell>
          <cell r="AR32" t="str">
            <v>No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18</v>
          </cell>
          <cell r="BF32">
            <v>17</v>
          </cell>
          <cell r="BG32">
            <v>24</v>
          </cell>
          <cell r="BH32">
            <v>16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18</v>
          </cell>
          <cell r="BX32">
            <v>17</v>
          </cell>
          <cell r="BY32">
            <v>24</v>
          </cell>
          <cell r="BZ32">
            <v>16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75</v>
          </cell>
        </row>
        <row r="33">
          <cell r="A33" t="str">
            <v>0222567</v>
          </cell>
          <cell r="B33" t="str">
            <v>Mwast Jr. Secondary School</v>
          </cell>
          <cell r="C33" t="str">
            <v>ENG</v>
          </cell>
          <cell r="D33" t="str">
            <v>PEB_SANMA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L33" t="str">
            <v>SS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No</v>
          </cell>
          <cell r="Q33" t="str">
            <v>No</v>
          </cell>
          <cell r="R33" t="str">
            <v>No</v>
          </cell>
          <cell r="S33" t="str">
            <v>No</v>
          </cell>
          <cell r="T33" t="str">
            <v>Yes</v>
          </cell>
          <cell r="U33" t="str">
            <v>Yes</v>
          </cell>
          <cell r="V33" t="str">
            <v>Yes</v>
          </cell>
          <cell r="W33" t="str">
            <v>Yes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7 8 9 10 </v>
          </cell>
          <cell r="AE33" t="str">
            <v>No</v>
          </cell>
          <cell r="AF33" t="str">
            <v>No</v>
          </cell>
          <cell r="AG33" t="str">
            <v>Yes</v>
          </cell>
          <cell r="AH33" t="str">
            <v>No</v>
          </cell>
          <cell r="AI33" t="str">
            <v>No</v>
          </cell>
          <cell r="AJ33" t="str">
            <v>No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No</v>
          </cell>
          <cell r="AQ33" t="str">
            <v>No</v>
          </cell>
          <cell r="AR33" t="str">
            <v>No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Yes</v>
          </cell>
          <cell r="AW33" t="str">
            <v>No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43</v>
          </cell>
          <cell r="BF33">
            <v>33</v>
          </cell>
          <cell r="BG33">
            <v>37</v>
          </cell>
          <cell r="BH33">
            <v>19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132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43</v>
          </cell>
          <cell r="BX33">
            <v>33</v>
          </cell>
          <cell r="BY33">
            <v>37</v>
          </cell>
          <cell r="BZ33">
            <v>19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132</v>
          </cell>
        </row>
        <row r="34">
          <cell r="A34" t="str">
            <v>0326351</v>
          </cell>
          <cell r="B34" t="str">
            <v>Apostolic College</v>
          </cell>
          <cell r="C34" t="str">
            <v>ENG</v>
          </cell>
          <cell r="D34" t="str">
            <v>APO</v>
          </cell>
          <cell r="E34" t="str">
            <v>Apostolic Church</v>
          </cell>
          <cell r="F34" t="str">
            <v>G</v>
          </cell>
          <cell r="G34" t="str">
            <v>Church (Government Assisted)</v>
          </cell>
          <cell r="H34" t="str">
            <v>Ambae</v>
          </cell>
          <cell r="I34" t="str">
            <v>Penama</v>
          </cell>
          <cell r="J34" t="str">
            <v>0103607001</v>
          </cell>
          <cell r="K34" t="str">
            <v>APOSTOLIC COLLEGE</v>
          </cell>
          <cell r="L34" t="str">
            <v>SS</v>
          </cell>
          <cell r="M34" t="str">
            <v>No</v>
          </cell>
          <cell r="N34" t="str">
            <v>No</v>
          </cell>
          <cell r="O34" t="str">
            <v>No</v>
          </cell>
          <cell r="P34" t="str">
            <v>No</v>
          </cell>
          <cell r="Q34" t="str">
            <v>No</v>
          </cell>
          <cell r="R34" t="str">
            <v>No</v>
          </cell>
          <cell r="S34" t="str">
            <v>No</v>
          </cell>
          <cell r="T34" t="str">
            <v>Yes</v>
          </cell>
          <cell r="U34" t="str">
            <v>Yes</v>
          </cell>
          <cell r="V34" t="str">
            <v>Yes</v>
          </cell>
          <cell r="W34" t="str">
            <v>Yes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7 8 9 10 </v>
          </cell>
          <cell r="AE34" t="str">
            <v>No</v>
          </cell>
          <cell r="AF34" t="str">
            <v>No</v>
          </cell>
          <cell r="AG34" t="str">
            <v>Yes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32</v>
          </cell>
          <cell r="BF34">
            <v>32</v>
          </cell>
          <cell r="BG34">
            <v>29</v>
          </cell>
          <cell r="BH34">
            <v>27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32</v>
          </cell>
          <cell r="BX34">
            <v>32</v>
          </cell>
          <cell r="BY34">
            <v>29</v>
          </cell>
          <cell r="BZ34">
            <v>27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120</v>
          </cell>
        </row>
        <row r="35">
          <cell r="A35" t="str">
            <v>0327418</v>
          </cell>
          <cell r="B35" t="str">
            <v>Sulua Junior Secondary</v>
          </cell>
          <cell r="C35" t="str">
            <v>ENG</v>
          </cell>
          <cell r="D35" t="str">
            <v>ACOM</v>
          </cell>
          <cell r="E35" t="str">
            <v>Anglican Church of Melanesia</v>
          </cell>
          <cell r="F35" t="str">
            <v>G</v>
          </cell>
          <cell r="G35" t="str">
            <v>Church (Government Assisted)</v>
          </cell>
          <cell r="H35" t="str">
            <v>Maewo</v>
          </cell>
          <cell r="I35" t="str">
            <v>Penama</v>
          </cell>
          <cell r="L35" t="str">
            <v>SS</v>
          </cell>
          <cell r="M35" t="str">
            <v>No</v>
          </cell>
          <cell r="N35" t="str">
            <v>No</v>
          </cell>
          <cell r="O35" t="str">
            <v>No</v>
          </cell>
          <cell r="P35" t="str">
            <v>No</v>
          </cell>
          <cell r="Q35" t="str">
            <v>No</v>
          </cell>
          <cell r="R35" t="str">
            <v>No</v>
          </cell>
          <cell r="S35" t="str">
            <v>No</v>
          </cell>
          <cell r="T35" t="str">
            <v>Yes</v>
          </cell>
          <cell r="U35" t="str">
            <v>Yes</v>
          </cell>
          <cell r="V35" t="str">
            <v>Yes</v>
          </cell>
          <cell r="W35" t="str">
            <v>Yes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7 8 9 10 </v>
          </cell>
          <cell r="AE35" t="str">
            <v>No</v>
          </cell>
          <cell r="AF35" t="str">
            <v>No</v>
          </cell>
          <cell r="AG35" t="str">
            <v>Yes</v>
          </cell>
          <cell r="AH35" t="str">
            <v>No</v>
          </cell>
          <cell r="AI35" t="str">
            <v>No</v>
          </cell>
          <cell r="AJ35" t="str">
            <v>No</v>
          </cell>
          <cell r="AK35" t="str">
            <v>No</v>
          </cell>
          <cell r="AL35" t="str">
            <v>No</v>
          </cell>
          <cell r="AM35" t="str">
            <v>No</v>
          </cell>
          <cell r="AN35" t="str">
            <v>No</v>
          </cell>
          <cell r="AO35" t="str">
            <v>No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23</v>
          </cell>
          <cell r="BF35">
            <v>34</v>
          </cell>
          <cell r="BG35">
            <v>30</v>
          </cell>
          <cell r="BH35">
            <v>22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109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23</v>
          </cell>
          <cell r="BX35">
            <v>34</v>
          </cell>
          <cell r="BY35">
            <v>30</v>
          </cell>
          <cell r="BZ35">
            <v>22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109</v>
          </cell>
        </row>
        <row r="36">
          <cell r="A36" t="str">
            <v>0328352</v>
          </cell>
          <cell r="B36" t="str">
            <v>Atavtabanga Secondary</v>
          </cell>
          <cell r="C36" t="str">
            <v>ENG</v>
          </cell>
          <cell r="D36" t="str">
            <v>PEB_PENAMA</v>
          </cell>
          <cell r="E36" t="str">
            <v>Penama PEB</v>
          </cell>
          <cell r="F36" t="str">
            <v>V</v>
          </cell>
          <cell r="G36" t="str">
            <v>Government of Vanuatu</v>
          </cell>
          <cell r="H36" t="str">
            <v>Pentecost</v>
          </cell>
          <cell r="I36" t="str">
            <v>Penama</v>
          </cell>
          <cell r="J36" t="str">
            <v>0084867001</v>
          </cell>
          <cell r="K36" t="str">
            <v>ATAVTABANGA PRIMARY SCHOOL</v>
          </cell>
          <cell r="L36" t="str">
            <v>SS</v>
          </cell>
          <cell r="M36" t="str">
            <v>No</v>
          </cell>
          <cell r="N36" t="str">
            <v>No</v>
          </cell>
          <cell r="O36" t="str">
            <v>No</v>
          </cell>
          <cell r="P36" t="str">
            <v>No</v>
          </cell>
          <cell r="Q36" t="str">
            <v>No</v>
          </cell>
          <cell r="R36" t="str">
            <v>No</v>
          </cell>
          <cell r="S36" t="str">
            <v>No</v>
          </cell>
          <cell r="T36" t="str">
            <v>Yes</v>
          </cell>
          <cell r="U36" t="str">
            <v>Yes</v>
          </cell>
          <cell r="V36" t="str">
            <v>Yes</v>
          </cell>
          <cell r="W36" t="str">
            <v>Yes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7 8 9 10 </v>
          </cell>
          <cell r="AE36" t="str">
            <v>No</v>
          </cell>
          <cell r="AF36" t="str">
            <v>No</v>
          </cell>
          <cell r="AG36" t="str">
            <v>Yes</v>
          </cell>
          <cell r="AH36" t="str">
            <v>No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64</v>
          </cell>
          <cell r="BF36">
            <v>47</v>
          </cell>
          <cell r="BG36">
            <v>47</v>
          </cell>
          <cell r="BH36">
            <v>49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207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64</v>
          </cell>
          <cell r="BX36">
            <v>47</v>
          </cell>
          <cell r="BY36">
            <v>47</v>
          </cell>
          <cell r="BZ36">
            <v>49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207</v>
          </cell>
        </row>
        <row r="37">
          <cell r="A37" t="str">
            <v>0329301</v>
          </cell>
          <cell r="B37" t="str">
            <v>Lakatoro Secondary</v>
          </cell>
          <cell r="C37" t="str">
            <v>ENG</v>
          </cell>
          <cell r="D37" t="str">
            <v>PEB_MALAMP</v>
          </cell>
          <cell r="E37" t="str">
            <v>Malampa PEB</v>
          </cell>
          <cell r="F37" t="str">
            <v>V</v>
          </cell>
          <cell r="G37" t="str">
            <v>Government of Vanuatu</v>
          </cell>
          <cell r="H37" t="str">
            <v>Malekula</v>
          </cell>
          <cell r="I37" t="str">
            <v>Malampa</v>
          </cell>
          <cell r="J37" t="str">
            <v>0084700001</v>
          </cell>
          <cell r="K37" t="str">
            <v>LAKATORO JUNIOR SECONDARY SCHOOL</v>
          </cell>
          <cell r="L37" t="str">
            <v>SS</v>
          </cell>
          <cell r="M37" t="str">
            <v>No</v>
          </cell>
          <cell r="N37" t="str">
            <v>No</v>
          </cell>
          <cell r="O37" t="str">
            <v>No</v>
          </cell>
          <cell r="P37" t="str">
            <v>No</v>
          </cell>
          <cell r="Q37" t="str">
            <v>No</v>
          </cell>
          <cell r="R37" t="str">
            <v>No</v>
          </cell>
          <cell r="S37" t="str">
            <v>No</v>
          </cell>
          <cell r="T37" t="str">
            <v>Yes</v>
          </cell>
          <cell r="U37" t="str">
            <v>Yes</v>
          </cell>
          <cell r="V37" t="str">
            <v>Yes</v>
          </cell>
          <cell r="W37" t="str">
            <v>Yes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7 8 9 10 </v>
          </cell>
          <cell r="AE37" t="str">
            <v>No</v>
          </cell>
          <cell r="AF37" t="str">
            <v>No</v>
          </cell>
          <cell r="AG37" t="str">
            <v>Yes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129</v>
          </cell>
          <cell r="BF37">
            <v>101</v>
          </cell>
          <cell r="BG37">
            <v>135</v>
          </cell>
          <cell r="BH37">
            <v>69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434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129</v>
          </cell>
          <cell r="BX37">
            <v>101</v>
          </cell>
          <cell r="BY37">
            <v>135</v>
          </cell>
          <cell r="BZ37">
            <v>69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434</v>
          </cell>
        </row>
        <row r="38">
          <cell r="A38" t="str">
            <v>0329304</v>
          </cell>
          <cell r="B38" t="str">
            <v>Norsup Secondary</v>
          </cell>
          <cell r="C38" t="str">
            <v>FRE</v>
          </cell>
          <cell r="D38" t="str">
            <v>PEB_MALAMP</v>
          </cell>
          <cell r="E38" t="str">
            <v>Malampa PEB</v>
          </cell>
          <cell r="F38" t="str">
            <v>V</v>
          </cell>
          <cell r="G38" t="str">
            <v>Government of Vanuatu</v>
          </cell>
          <cell r="H38" t="str">
            <v>Malekula</v>
          </cell>
          <cell r="I38" t="str">
            <v>Malampa</v>
          </cell>
          <cell r="J38" t="str">
            <v>0084701001</v>
          </cell>
          <cell r="K38" t="str">
            <v>COLLEGE DE NORSUP</v>
          </cell>
          <cell r="L38" t="str">
            <v>SS</v>
          </cell>
          <cell r="M38" t="str">
            <v>No</v>
          </cell>
          <cell r="N38" t="str">
            <v>No</v>
          </cell>
          <cell r="O38" t="str">
            <v>No</v>
          </cell>
          <cell r="P38" t="str">
            <v>No</v>
          </cell>
          <cell r="Q38" t="str">
            <v>No</v>
          </cell>
          <cell r="R38" t="str">
            <v>No</v>
          </cell>
          <cell r="S38" t="str">
            <v>No</v>
          </cell>
          <cell r="T38" t="str">
            <v>Yes</v>
          </cell>
          <cell r="U38" t="str">
            <v>Yes</v>
          </cell>
          <cell r="V38" t="str">
            <v>Yes</v>
          </cell>
          <cell r="W38" t="str">
            <v>Yes</v>
          </cell>
          <cell r="X38" t="str">
            <v>Yes</v>
          </cell>
          <cell r="Y38" t="str">
            <v>Yes</v>
          </cell>
          <cell r="Z38" t="str">
            <v>Yes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7 8 9 10 11 12 13 </v>
          </cell>
          <cell r="AE38" t="str">
            <v>No</v>
          </cell>
          <cell r="AF38" t="str">
            <v>No</v>
          </cell>
          <cell r="AG38" t="str">
            <v>Yes</v>
          </cell>
          <cell r="AH38" t="str">
            <v>No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No</v>
          </cell>
          <cell r="AW38" t="str">
            <v>No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88</v>
          </cell>
          <cell r="BF38">
            <v>80</v>
          </cell>
          <cell r="BG38">
            <v>62</v>
          </cell>
          <cell r="BH38">
            <v>39</v>
          </cell>
          <cell r="BI38">
            <v>70</v>
          </cell>
          <cell r="BJ38">
            <v>59</v>
          </cell>
          <cell r="BK38">
            <v>31</v>
          </cell>
          <cell r="BL38">
            <v>0</v>
          </cell>
          <cell r="BM38">
            <v>0</v>
          </cell>
          <cell r="BN38">
            <v>0</v>
          </cell>
          <cell r="BO38">
            <v>429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88</v>
          </cell>
          <cell r="BX38">
            <v>80</v>
          </cell>
          <cell r="BY38">
            <v>62</v>
          </cell>
          <cell r="BZ38">
            <v>39</v>
          </cell>
          <cell r="CA38">
            <v>70</v>
          </cell>
          <cell r="CB38">
            <v>59</v>
          </cell>
          <cell r="CC38">
            <v>31</v>
          </cell>
          <cell r="CD38">
            <v>0</v>
          </cell>
          <cell r="CE38">
            <v>0</v>
          </cell>
          <cell r="CF38">
            <v>0</v>
          </cell>
          <cell r="CG38">
            <v>429</v>
          </cell>
        </row>
        <row r="39">
          <cell r="A39" t="str">
            <v>0329305</v>
          </cell>
          <cell r="B39" t="str">
            <v>Orap Secondary</v>
          </cell>
          <cell r="C39" t="str">
            <v>FRE</v>
          </cell>
          <cell r="D39" t="str">
            <v>FELP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Malekula</v>
          </cell>
          <cell r="I39" t="str">
            <v>Malampa</v>
          </cell>
          <cell r="J39" t="str">
            <v>0084712001</v>
          </cell>
          <cell r="K39" t="str">
            <v>COLLEGE D'ORAP</v>
          </cell>
          <cell r="L39" t="str">
            <v>SS</v>
          </cell>
          <cell r="M39" t="str">
            <v>No</v>
          </cell>
          <cell r="N39" t="str">
            <v>No</v>
          </cell>
          <cell r="O39" t="str">
            <v>No</v>
          </cell>
          <cell r="P39" t="str">
            <v>No</v>
          </cell>
          <cell r="Q39" t="str">
            <v>No</v>
          </cell>
          <cell r="R39" t="str">
            <v>No</v>
          </cell>
          <cell r="S39" t="str">
            <v>No</v>
          </cell>
          <cell r="T39" t="str">
            <v>Yes</v>
          </cell>
          <cell r="U39" t="str">
            <v>Yes</v>
          </cell>
          <cell r="V39" t="str">
            <v>Yes</v>
          </cell>
          <cell r="W39" t="str">
            <v>Yes</v>
          </cell>
          <cell r="X39" t="str">
            <v>Yes</v>
          </cell>
          <cell r="Y39" t="str">
            <v>Yes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7 8 9 10 11 12 </v>
          </cell>
          <cell r="AE39" t="str">
            <v>No</v>
          </cell>
          <cell r="AF39" t="str">
            <v>No</v>
          </cell>
          <cell r="AG39" t="str">
            <v>Yes</v>
          </cell>
          <cell r="AH39" t="str">
            <v>No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50</v>
          </cell>
          <cell r="BF39">
            <v>32</v>
          </cell>
          <cell r="BG39">
            <v>34</v>
          </cell>
          <cell r="BH39">
            <v>19</v>
          </cell>
          <cell r="BI39">
            <v>8</v>
          </cell>
          <cell r="BJ39">
            <v>7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150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50</v>
          </cell>
          <cell r="BX39">
            <v>32</v>
          </cell>
          <cell r="BY39">
            <v>34</v>
          </cell>
          <cell r="BZ39">
            <v>19</v>
          </cell>
          <cell r="CA39">
            <v>8</v>
          </cell>
          <cell r="CB39">
            <v>7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150</v>
          </cell>
        </row>
        <row r="40">
          <cell r="A40" t="str">
            <v>0329306</v>
          </cell>
          <cell r="B40" t="str">
            <v>Rensarie Secondary</v>
          </cell>
          <cell r="C40" t="str">
            <v>ENG</v>
          </cell>
          <cell r="D40" t="str">
            <v>PEB_MALAMP</v>
          </cell>
          <cell r="E40" t="str">
            <v>Malampa PEB</v>
          </cell>
          <cell r="F40" t="str">
            <v>V</v>
          </cell>
          <cell r="G40" t="str">
            <v>Government of Vanuatu</v>
          </cell>
          <cell r="H40" t="str">
            <v>Malekula</v>
          </cell>
          <cell r="I40" t="str">
            <v>Malampa</v>
          </cell>
          <cell r="J40" t="str">
            <v>0084702001</v>
          </cell>
          <cell r="K40" t="str">
            <v>RENSARIE JUNIOR &amp; SECONDARY SCHOOL</v>
          </cell>
          <cell r="L40" t="str">
            <v>SS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R40" t="str">
            <v>No</v>
          </cell>
          <cell r="S40" t="str">
            <v>No</v>
          </cell>
          <cell r="T40" t="str">
            <v>Yes</v>
          </cell>
          <cell r="U40" t="str">
            <v>Yes</v>
          </cell>
          <cell r="V40" t="str">
            <v>Yes</v>
          </cell>
          <cell r="W40" t="str">
            <v>Yes</v>
          </cell>
          <cell r="X40" t="str">
            <v>Yes</v>
          </cell>
          <cell r="Y40" t="str">
            <v>Yes</v>
          </cell>
          <cell r="Z40" t="str">
            <v>Yes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7 8 9 10 11 12 13 </v>
          </cell>
          <cell r="AE40" t="str">
            <v>No</v>
          </cell>
          <cell r="AF40" t="str">
            <v>No</v>
          </cell>
          <cell r="AG40" t="str">
            <v>Yes</v>
          </cell>
          <cell r="AH40" t="str">
            <v>No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No</v>
          </cell>
          <cell r="AW40" t="str">
            <v>No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85</v>
          </cell>
          <cell r="BF40">
            <v>65</v>
          </cell>
          <cell r="BG40">
            <v>78</v>
          </cell>
          <cell r="BH40">
            <v>66</v>
          </cell>
          <cell r="BI40">
            <v>143</v>
          </cell>
          <cell r="BJ40">
            <v>97</v>
          </cell>
          <cell r="BK40">
            <v>26</v>
          </cell>
          <cell r="BL40">
            <v>0</v>
          </cell>
          <cell r="BM40">
            <v>0</v>
          </cell>
          <cell r="BN40">
            <v>0</v>
          </cell>
          <cell r="BO40">
            <v>560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85</v>
          </cell>
          <cell r="BX40">
            <v>65</v>
          </cell>
          <cell r="BY40">
            <v>78</v>
          </cell>
          <cell r="BZ40">
            <v>66</v>
          </cell>
          <cell r="CA40">
            <v>143</v>
          </cell>
          <cell r="CB40">
            <v>97</v>
          </cell>
          <cell r="CC40">
            <v>26</v>
          </cell>
          <cell r="CD40">
            <v>0</v>
          </cell>
          <cell r="CE40">
            <v>0</v>
          </cell>
          <cell r="CF40">
            <v>0</v>
          </cell>
          <cell r="CG40">
            <v>560</v>
          </cell>
        </row>
        <row r="41">
          <cell r="A41" t="str">
            <v>0329308</v>
          </cell>
          <cell r="B41" t="str">
            <v>South West Bay Secondary</v>
          </cell>
          <cell r="C41" t="str">
            <v>ENG</v>
          </cell>
          <cell r="D41" t="str">
            <v>PCV</v>
          </cell>
          <cell r="E41" t="str">
            <v>Presbyterian Church of Vanuatu</v>
          </cell>
          <cell r="F41" t="str">
            <v>G</v>
          </cell>
          <cell r="G41" t="str">
            <v>Church (Government Assisted)</v>
          </cell>
          <cell r="H41" t="str">
            <v>Malekula</v>
          </cell>
          <cell r="I41" t="str">
            <v>Malampa</v>
          </cell>
          <cell r="J41" t="str">
            <v>0084709001</v>
          </cell>
          <cell r="K41" t="str">
            <v>SWB JUNIOR SECONDARY SCHOOL</v>
          </cell>
          <cell r="L41" t="str">
            <v>SS</v>
          </cell>
          <cell r="M41" t="str">
            <v>No</v>
          </cell>
          <cell r="N41" t="str">
            <v>No</v>
          </cell>
          <cell r="O41" t="str">
            <v>No</v>
          </cell>
          <cell r="P41" t="str">
            <v>No</v>
          </cell>
          <cell r="Q41" t="str">
            <v>No</v>
          </cell>
          <cell r="R41" t="str">
            <v>No</v>
          </cell>
          <cell r="S41" t="str">
            <v>No</v>
          </cell>
          <cell r="T41" t="str">
            <v>Yes</v>
          </cell>
          <cell r="U41" t="str">
            <v>Yes</v>
          </cell>
          <cell r="V41" t="str">
            <v>Yes</v>
          </cell>
          <cell r="W41" t="str">
            <v>Yes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7 8 9 10 </v>
          </cell>
          <cell r="AE41" t="str">
            <v>No</v>
          </cell>
          <cell r="AF41" t="str">
            <v>No</v>
          </cell>
          <cell r="AG41" t="str">
            <v>Yes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63</v>
          </cell>
          <cell r="BF41">
            <v>71</v>
          </cell>
          <cell r="BG41">
            <v>69</v>
          </cell>
          <cell r="BH41">
            <v>37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240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63</v>
          </cell>
          <cell r="BX41">
            <v>71</v>
          </cell>
          <cell r="BY41">
            <v>69</v>
          </cell>
          <cell r="BZ41">
            <v>37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240</v>
          </cell>
        </row>
        <row r="42">
          <cell r="A42" t="str">
            <v>0329309</v>
          </cell>
          <cell r="B42" t="str">
            <v>Jean Vidil (Vao) Secondary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Malekula</v>
          </cell>
          <cell r="I42" t="str">
            <v>Malampa</v>
          </cell>
          <cell r="J42" t="str">
            <v>0084714001</v>
          </cell>
          <cell r="K42" t="str">
            <v>COLLEGE DE VAO</v>
          </cell>
          <cell r="L42" t="str">
            <v>SS</v>
          </cell>
          <cell r="M42" t="str">
            <v>No</v>
          </cell>
          <cell r="N42" t="str">
            <v>No</v>
          </cell>
          <cell r="O42" t="str">
            <v>No</v>
          </cell>
          <cell r="P42" t="str">
            <v>No</v>
          </cell>
          <cell r="Q42" t="str">
            <v>No</v>
          </cell>
          <cell r="R42" t="str">
            <v>No</v>
          </cell>
          <cell r="S42" t="str">
            <v>No</v>
          </cell>
          <cell r="T42" t="str">
            <v>Yes</v>
          </cell>
          <cell r="U42" t="str">
            <v>Yes</v>
          </cell>
          <cell r="V42" t="str">
            <v>Yes</v>
          </cell>
          <cell r="W42" t="str">
            <v>Yes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7 8 9 10 </v>
          </cell>
          <cell r="AE42" t="str">
            <v>No</v>
          </cell>
          <cell r="AF42" t="str">
            <v>No</v>
          </cell>
          <cell r="AG42" t="str">
            <v>Yes</v>
          </cell>
          <cell r="AH42" t="str">
            <v>No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Yes</v>
          </cell>
          <cell r="AR42" t="str">
            <v>Yes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34</v>
          </cell>
          <cell r="BF42">
            <v>39</v>
          </cell>
          <cell r="BG42">
            <v>35</v>
          </cell>
          <cell r="BH42">
            <v>16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124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34</v>
          </cell>
          <cell r="BX42">
            <v>39</v>
          </cell>
          <cell r="BY42">
            <v>35</v>
          </cell>
          <cell r="BZ42">
            <v>16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124</v>
          </cell>
        </row>
        <row r="43">
          <cell r="A43" t="str">
            <v>0329314</v>
          </cell>
          <cell r="B43" t="str">
            <v>Lamap Secondary</v>
          </cell>
          <cell r="C43" t="str">
            <v>FRE</v>
          </cell>
          <cell r="D43" t="str">
            <v>CATH</v>
          </cell>
          <cell r="E43" t="str">
            <v>Catholic Education Authority</v>
          </cell>
          <cell r="F43" t="str">
            <v>G</v>
          </cell>
          <cell r="G43" t="str">
            <v>Church (Government Assisted)</v>
          </cell>
          <cell r="H43" t="str">
            <v>Malekula</v>
          </cell>
          <cell r="I43" t="str">
            <v>Malampa</v>
          </cell>
          <cell r="J43" t="str">
            <v>0084715001</v>
          </cell>
          <cell r="K43" t="str">
            <v>COLLEGE DE LAMAP</v>
          </cell>
          <cell r="L43" t="str">
            <v>SS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No</v>
          </cell>
          <cell r="Q43" t="str">
            <v>No</v>
          </cell>
          <cell r="R43" t="str">
            <v>No</v>
          </cell>
          <cell r="S43" t="str">
            <v>No</v>
          </cell>
          <cell r="T43" t="str">
            <v>Yes</v>
          </cell>
          <cell r="U43" t="str">
            <v>Yes</v>
          </cell>
          <cell r="V43" t="str">
            <v>Yes</v>
          </cell>
          <cell r="W43" t="str">
            <v>Yes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7 8 9 10 </v>
          </cell>
          <cell r="AE43" t="str">
            <v>No</v>
          </cell>
          <cell r="AF43" t="str">
            <v>No</v>
          </cell>
          <cell r="AG43" t="str">
            <v>Yes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55</v>
          </cell>
          <cell r="BF43">
            <v>39</v>
          </cell>
          <cell r="BG43">
            <v>31</v>
          </cell>
          <cell r="BH43">
            <v>28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153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55</v>
          </cell>
          <cell r="BX43">
            <v>39</v>
          </cell>
          <cell r="BY43">
            <v>31</v>
          </cell>
          <cell r="BZ43">
            <v>28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153</v>
          </cell>
        </row>
        <row r="44">
          <cell r="A44" t="str">
            <v>0340311</v>
          </cell>
          <cell r="B44" t="str">
            <v>South Malekula (Lonvat) Secondary</v>
          </cell>
          <cell r="C44" t="str">
            <v>ENG</v>
          </cell>
          <cell r="D44" t="str">
            <v>PEB_MALAMP</v>
          </cell>
          <cell r="E44" t="str">
            <v>Malampa PEB</v>
          </cell>
          <cell r="F44" t="str">
            <v>V</v>
          </cell>
          <cell r="G44" t="str">
            <v>Government of Vanuatu</v>
          </cell>
          <cell r="H44" t="str">
            <v>Malekula</v>
          </cell>
          <cell r="I44" t="str">
            <v>Malampa</v>
          </cell>
          <cell r="J44" t="str">
            <v>0084711001</v>
          </cell>
          <cell r="K44" t="str">
            <v>LONVAT JUNIOR SECONDARY SCHOOL</v>
          </cell>
          <cell r="L44" t="str">
            <v>SS</v>
          </cell>
          <cell r="M44" t="str">
            <v>No</v>
          </cell>
          <cell r="N44" t="str">
            <v>No</v>
          </cell>
          <cell r="O44" t="str">
            <v>No</v>
          </cell>
          <cell r="P44" t="str">
            <v>No</v>
          </cell>
          <cell r="Q44" t="str">
            <v>No</v>
          </cell>
          <cell r="R44" t="str">
            <v>No</v>
          </cell>
          <cell r="S44" t="str">
            <v>No</v>
          </cell>
          <cell r="T44" t="str">
            <v>Yes</v>
          </cell>
          <cell r="U44" t="str">
            <v>Yes</v>
          </cell>
          <cell r="V44" t="str">
            <v>Yes</v>
          </cell>
          <cell r="W44" t="str">
            <v>Yes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7 8 9 10 </v>
          </cell>
          <cell r="AE44" t="str">
            <v>No</v>
          </cell>
          <cell r="AF44" t="str">
            <v>No</v>
          </cell>
          <cell r="AG44" t="str">
            <v>Yes</v>
          </cell>
          <cell r="AH44" t="str">
            <v>No</v>
          </cell>
          <cell r="AI44" t="str">
            <v>No</v>
          </cell>
          <cell r="AJ44" t="str">
            <v>Yes</v>
          </cell>
          <cell r="AK44" t="str">
            <v>Yes</v>
          </cell>
          <cell r="AL44" t="str">
            <v>Yes</v>
          </cell>
          <cell r="AM44" t="str">
            <v>Yes</v>
          </cell>
          <cell r="AN44" t="str">
            <v>Yes</v>
          </cell>
          <cell r="AO44" t="str">
            <v>Yes</v>
          </cell>
          <cell r="AP44" t="str">
            <v>Yes</v>
          </cell>
          <cell r="AQ44" t="str">
            <v>Yes</v>
          </cell>
          <cell r="AR44" t="str">
            <v>Yes</v>
          </cell>
          <cell r="AS44" t="str">
            <v>Yes</v>
          </cell>
          <cell r="AT44" t="str">
            <v>Yes</v>
          </cell>
          <cell r="AU44" t="str">
            <v>Yes</v>
          </cell>
          <cell r="AV44" t="str">
            <v>No</v>
          </cell>
          <cell r="AW44" t="str">
            <v>No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49</v>
          </cell>
          <cell r="BF44">
            <v>72</v>
          </cell>
          <cell r="BG44">
            <v>47</v>
          </cell>
          <cell r="BH44">
            <v>18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186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49</v>
          </cell>
          <cell r="BX44">
            <v>72</v>
          </cell>
          <cell r="BY44">
            <v>47</v>
          </cell>
          <cell r="BZ44">
            <v>18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186</v>
          </cell>
        </row>
        <row r="45">
          <cell r="A45" t="str">
            <v>0343302</v>
          </cell>
          <cell r="B45" t="str">
            <v>Ranon Secondary</v>
          </cell>
          <cell r="C45" t="str">
            <v>ENG</v>
          </cell>
          <cell r="D45" t="str">
            <v>PEB_MALAMP</v>
          </cell>
          <cell r="E45" t="str">
            <v>Malampa PEB</v>
          </cell>
          <cell r="F45" t="str">
            <v>V</v>
          </cell>
          <cell r="G45" t="str">
            <v>Government of Vanuatu</v>
          </cell>
          <cell r="H45" t="str">
            <v>Ambrym</v>
          </cell>
          <cell r="I45" t="str">
            <v>Malampa</v>
          </cell>
          <cell r="J45" t="str">
            <v>0084706001</v>
          </cell>
          <cell r="K45" t="str">
            <v>RANON JUNIOR SECONDARY SCHOOL</v>
          </cell>
          <cell r="L45" t="str">
            <v>SS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No</v>
          </cell>
          <cell r="Q45" t="str">
            <v>No</v>
          </cell>
          <cell r="R45" t="str">
            <v>No</v>
          </cell>
          <cell r="S45" t="str">
            <v>No</v>
          </cell>
          <cell r="T45" t="str">
            <v>Yes</v>
          </cell>
          <cell r="U45" t="str">
            <v>Yes</v>
          </cell>
          <cell r="V45" t="str">
            <v>Yes</v>
          </cell>
          <cell r="W45" t="str">
            <v>Yes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7 8 9 10 </v>
          </cell>
          <cell r="AE45" t="str">
            <v>No</v>
          </cell>
          <cell r="AF45" t="str">
            <v>No</v>
          </cell>
          <cell r="AG45" t="str">
            <v>Yes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No</v>
          </cell>
          <cell r="AW45" t="str">
            <v>No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41</v>
          </cell>
          <cell r="BF45">
            <v>24</v>
          </cell>
          <cell r="BG45">
            <v>27</v>
          </cell>
          <cell r="BH45">
            <v>26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118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41</v>
          </cell>
          <cell r="BX45">
            <v>24</v>
          </cell>
          <cell r="BY45">
            <v>27</v>
          </cell>
          <cell r="BZ45">
            <v>26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118</v>
          </cell>
        </row>
        <row r="46">
          <cell r="A46" t="str">
            <v>0343303</v>
          </cell>
          <cell r="B46" t="str">
            <v>Sessivi Secondary</v>
          </cell>
          <cell r="C46" t="str">
            <v>FRE</v>
          </cell>
          <cell r="D46" t="str">
            <v>CATH</v>
          </cell>
          <cell r="E46" t="str">
            <v>Catholic Education Authority</v>
          </cell>
          <cell r="F46" t="str">
            <v>G</v>
          </cell>
          <cell r="G46" t="str">
            <v>Church (Government Assisted)</v>
          </cell>
          <cell r="H46" t="str">
            <v>Ambrym</v>
          </cell>
          <cell r="I46" t="str">
            <v>Malampa</v>
          </cell>
          <cell r="J46" t="str">
            <v>0084716001</v>
          </cell>
          <cell r="K46" t="str">
            <v>COLLEGE DE SESSIVI</v>
          </cell>
          <cell r="L46" t="str">
            <v>SS</v>
          </cell>
          <cell r="M46" t="str">
            <v>No</v>
          </cell>
          <cell r="N46" t="str">
            <v>No</v>
          </cell>
          <cell r="O46" t="str">
            <v>No</v>
          </cell>
          <cell r="P46" t="str">
            <v>No</v>
          </cell>
          <cell r="Q46" t="str">
            <v>No</v>
          </cell>
          <cell r="R46" t="str">
            <v>No</v>
          </cell>
          <cell r="S46" t="str">
            <v>No</v>
          </cell>
          <cell r="T46" t="str">
            <v>Yes</v>
          </cell>
          <cell r="U46" t="str">
            <v>Yes</v>
          </cell>
          <cell r="V46" t="str">
            <v>Yes</v>
          </cell>
          <cell r="W46" t="str">
            <v>Yes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7 8 9 10 </v>
          </cell>
          <cell r="AE46" t="str">
            <v>No</v>
          </cell>
          <cell r="AF46" t="str">
            <v>No</v>
          </cell>
          <cell r="AG46" t="str">
            <v>Yes</v>
          </cell>
          <cell r="AH46" t="str">
            <v>No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Yes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27</v>
          </cell>
          <cell r="BF46">
            <v>48</v>
          </cell>
          <cell r="BG46">
            <v>29</v>
          </cell>
          <cell r="BH46">
            <v>24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128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27</v>
          </cell>
          <cell r="BX46">
            <v>48</v>
          </cell>
          <cell r="BY46">
            <v>29</v>
          </cell>
          <cell r="BZ46">
            <v>24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128</v>
          </cell>
        </row>
        <row r="47">
          <cell r="A47" t="str">
            <v>0343312</v>
          </cell>
          <cell r="B47" t="str">
            <v>Olal (Tobol) Secondary</v>
          </cell>
          <cell r="C47" t="str">
            <v>FRE</v>
          </cell>
          <cell r="D47" t="str">
            <v>PEB_MALAMP</v>
          </cell>
          <cell r="E47" t="str">
            <v>Malampa PEB</v>
          </cell>
          <cell r="F47" t="str">
            <v>V</v>
          </cell>
          <cell r="G47" t="str">
            <v>Government of Vanuatu</v>
          </cell>
          <cell r="H47" t="str">
            <v>Ambrym</v>
          </cell>
          <cell r="I47" t="str">
            <v>Malampa</v>
          </cell>
          <cell r="J47" t="str">
            <v>0084707001</v>
          </cell>
          <cell r="K47" t="str">
            <v>COLLEGE D' OLAL</v>
          </cell>
          <cell r="L47" t="str">
            <v>SS</v>
          </cell>
          <cell r="M47" t="str">
            <v>No</v>
          </cell>
          <cell r="N47" t="str">
            <v>No</v>
          </cell>
          <cell r="O47" t="str">
            <v>No</v>
          </cell>
          <cell r="P47" t="str">
            <v>No</v>
          </cell>
          <cell r="Q47" t="str">
            <v>No</v>
          </cell>
          <cell r="R47" t="str">
            <v>No</v>
          </cell>
          <cell r="S47" t="str">
            <v>No</v>
          </cell>
          <cell r="T47" t="str">
            <v>Yes</v>
          </cell>
          <cell r="U47" t="str">
            <v>Yes</v>
          </cell>
          <cell r="V47" t="str">
            <v>Yes</v>
          </cell>
          <cell r="W47" t="str">
            <v>Yes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7 8 9 10 </v>
          </cell>
          <cell r="AE47" t="str">
            <v>No</v>
          </cell>
          <cell r="AF47" t="str">
            <v>No</v>
          </cell>
          <cell r="AG47" t="str">
            <v>Yes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No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18</v>
          </cell>
          <cell r="BF47">
            <v>14</v>
          </cell>
          <cell r="BG47">
            <v>16</v>
          </cell>
          <cell r="BH47">
            <v>17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65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18</v>
          </cell>
          <cell r="BX47">
            <v>14</v>
          </cell>
          <cell r="BY47">
            <v>16</v>
          </cell>
          <cell r="BZ47">
            <v>17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65</v>
          </cell>
        </row>
        <row r="48">
          <cell r="A48" t="str">
            <v>0344310</v>
          </cell>
          <cell r="B48" t="str">
            <v>Vaum Secondary</v>
          </cell>
          <cell r="C48" t="str">
            <v>ENG</v>
          </cell>
          <cell r="D48" t="str">
            <v>PCV</v>
          </cell>
          <cell r="E48" t="str">
            <v>Presbyterian Church of Vanuatu</v>
          </cell>
          <cell r="F48" t="str">
            <v>G</v>
          </cell>
          <cell r="G48" t="str">
            <v>Church (Government Assisted)</v>
          </cell>
          <cell r="H48" t="str">
            <v>Paama</v>
          </cell>
          <cell r="I48" t="str">
            <v>Malampa</v>
          </cell>
          <cell r="J48" t="str">
            <v>0084708001</v>
          </cell>
          <cell r="K48" t="str">
            <v>VAUM JUNIOR SECONDARY SCHOOL</v>
          </cell>
          <cell r="L48" t="str">
            <v>SS</v>
          </cell>
          <cell r="M48" t="str">
            <v>No</v>
          </cell>
          <cell r="N48" t="str">
            <v>No</v>
          </cell>
          <cell r="O48" t="str">
            <v>No</v>
          </cell>
          <cell r="P48" t="str">
            <v>No</v>
          </cell>
          <cell r="Q48" t="str">
            <v>No</v>
          </cell>
          <cell r="R48" t="str">
            <v>No</v>
          </cell>
          <cell r="S48" t="str">
            <v>No</v>
          </cell>
          <cell r="T48" t="str">
            <v>Yes</v>
          </cell>
          <cell r="U48" t="str">
            <v>Yes</v>
          </cell>
          <cell r="V48" t="str">
            <v>Yes</v>
          </cell>
          <cell r="W48" t="str">
            <v>Yes</v>
          </cell>
          <cell r="X48" t="str">
            <v>Yes</v>
          </cell>
          <cell r="Y48" t="str">
            <v>Yes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7 8 9 10 11 12 </v>
          </cell>
          <cell r="AE48" t="str">
            <v>No</v>
          </cell>
          <cell r="AF48" t="str">
            <v>No</v>
          </cell>
          <cell r="AG48" t="str">
            <v>Yes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Yes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27</v>
          </cell>
          <cell r="BF48">
            <v>38</v>
          </cell>
          <cell r="BG48">
            <v>34</v>
          </cell>
          <cell r="BH48">
            <v>27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126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27</v>
          </cell>
          <cell r="BX48">
            <v>38</v>
          </cell>
          <cell r="BY48">
            <v>34</v>
          </cell>
          <cell r="BZ48">
            <v>27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126</v>
          </cell>
        </row>
        <row r="49">
          <cell r="A49" t="str">
            <v>0344315</v>
          </cell>
          <cell r="B49" t="str">
            <v>Collège de Lehili</v>
          </cell>
          <cell r="C49" t="str">
            <v>FRE</v>
          </cell>
          <cell r="D49" t="str">
            <v>PEB_MALAMP</v>
          </cell>
          <cell r="E49" t="str">
            <v>Malampa PEB</v>
          </cell>
          <cell r="F49" t="str">
            <v>V</v>
          </cell>
          <cell r="G49" t="str">
            <v>Government of Vanuatu</v>
          </cell>
          <cell r="H49" t="str">
            <v>Paama</v>
          </cell>
          <cell r="I49" t="str">
            <v>Malampa</v>
          </cell>
          <cell r="J49" t="str">
            <v>0084710001</v>
          </cell>
          <cell r="K49" t="str">
            <v>COLLEGE DE LEHILI</v>
          </cell>
          <cell r="L49" t="str">
            <v>SS</v>
          </cell>
          <cell r="M49" t="str">
            <v>No</v>
          </cell>
          <cell r="N49" t="str">
            <v>No</v>
          </cell>
          <cell r="O49" t="str">
            <v>No</v>
          </cell>
          <cell r="P49" t="str">
            <v>No</v>
          </cell>
          <cell r="Q49" t="str">
            <v>No</v>
          </cell>
          <cell r="R49" t="str">
            <v>No</v>
          </cell>
          <cell r="S49" t="str">
            <v>No</v>
          </cell>
          <cell r="T49" t="str">
            <v>Yes</v>
          </cell>
          <cell r="U49" t="str">
            <v>Yes</v>
          </cell>
          <cell r="V49" t="str">
            <v>Yes</v>
          </cell>
          <cell r="W49" t="str">
            <v>Yes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7 8 9 10 </v>
          </cell>
          <cell r="AE49" t="str">
            <v>No</v>
          </cell>
          <cell r="AF49" t="str">
            <v>No</v>
          </cell>
          <cell r="AG49" t="str">
            <v>Yes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5</v>
          </cell>
          <cell r="BF49">
            <v>14</v>
          </cell>
          <cell r="BG49">
            <v>14</v>
          </cell>
          <cell r="BH49">
            <v>10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43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5</v>
          </cell>
          <cell r="BX49">
            <v>14</v>
          </cell>
          <cell r="BY49">
            <v>14</v>
          </cell>
          <cell r="BZ49">
            <v>10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43</v>
          </cell>
        </row>
        <row r="50">
          <cell r="A50" t="str">
            <v>0426300</v>
          </cell>
          <cell r="B50" t="str">
            <v>Ambaebulu Secondary</v>
          </cell>
          <cell r="C50" t="str">
            <v>ENG</v>
          </cell>
          <cell r="D50" t="str">
            <v>PEB_PENAMA</v>
          </cell>
          <cell r="E50" t="str">
            <v>Penama PEB</v>
          </cell>
          <cell r="F50" t="str">
            <v>V</v>
          </cell>
          <cell r="G50" t="str">
            <v>Government of Vanuatu</v>
          </cell>
          <cell r="H50" t="str">
            <v>Ambae</v>
          </cell>
          <cell r="I50" t="str">
            <v>Penama</v>
          </cell>
          <cell r="J50" t="str">
            <v>0084687001</v>
          </cell>
          <cell r="K50" t="str">
            <v>AMBAEBULU JUNIOR SECONDARY SCHOOL</v>
          </cell>
          <cell r="L50" t="str">
            <v>SS</v>
          </cell>
          <cell r="M50" t="str">
            <v>No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R50" t="str">
            <v>No</v>
          </cell>
          <cell r="S50" t="str">
            <v>No</v>
          </cell>
          <cell r="T50" t="str">
            <v>Yes</v>
          </cell>
          <cell r="U50" t="str">
            <v>Yes</v>
          </cell>
          <cell r="V50" t="str">
            <v>Yes</v>
          </cell>
          <cell r="W50" t="str">
            <v>Yes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7 8 9 10 </v>
          </cell>
          <cell r="AE50" t="str">
            <v>No</v>
          </cell>
          <cell r="AF50" t="str">
            <v>No</v>
          </cell>
          <cell r="AG50" t="str">
            <v>Yes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Yes</v>
          </cell>
          <cell r="AQ50" t="str">
            <v>Yes</v>
          </cell>
          <cell r="AR50" t="str">
            <v>Yes</v>
          </cell>
          <cell r="AS50" t="str">
            <v>Yes</v>
          </cell>
          <cell r="AT50" t="str">
            <v>Yes</v>
          </cell>
          <cell r="AU50" t="str">
            <v>Yes</v>
          </cell>
          <cell r="AV50" t="str">
            <v>No</v>
          </cell>
          <cell r="AW50" t="str">
            <v>No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60</v>
          </cell>
          <cell r="BF50">
            <v>60</v>
          </cell>
          <cell r="BG50">
            <v>42</v>
          </cell>
          <cell r="BH50">
            <v>45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207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60</v>
          </cell>
          <cell r="BX50">
            <v>60</v>
          </cell>
          <cell r="BY50">
            <v>42</v>
          </cell>
          <cell r="BZ50">
            <v>45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207</v>
          </cell>
        </row>
        <row r="51">
          <cell r="A51" t="str">
            <v>0426301</v>
          </cell>
          <cell r="B51" t="str">
            <v>Londua Secondary</v>
          </cell>
          <cell r="C51" t="str">
            <v>ENG</v>
          </cell>
          <cell r="D51" t="str">
            <v>CHCHR</v>
          </cell>
          <cell r="E51" t="str">
            <v>Church of Christ</v>
          </cell>
          <cell r="F51" t="str">
            <v>G</v>
          </cell>
          <cell r="G51" t="str">
            <v>Church (Government Assisted)</v>
          </cell>
          <cell r="H51" t="str">
            <v>Ambae</v>
          </cell>
          <cell r="I51" t="str">
            <v>Penama</v>
          </cell>
          <cell r="J51" t="str">
            <v>0084697001</v>
          </cell>
          <cell r="K51" t="str">
            <v>LONDUA VOCATIONAL SECONDARY SCHOOL</v>
          </cell>
          <cell r="L51" t="str">
            <v>SS</v>
          </cell>
          <cell r="M51" t="str">
            <v>No</v>
          </cell>
          <cell r="N51" t="str">
            <v>No</v>
          </cell>
          <cell r="O51" t="str">
            <v>No</v>
          </cell>
          <cell r="P51" t="str">
            <v>No</v>
          </cell>
          <cell r="Q51" t="str">
            <v>No</v>
          </cell>
          <cell r="R51" t="str">
            <v>No</v>
          </cell>
          <cell r="S51" t="str">
            <v>No</v>
          </cell>
          <cell r="T51" t="str">
            <v>Yes</v>
          </cell>
          <cell r="U51" t="str">
            <v>Yes</v>
          </cell>
          <cell r="V51" t="str">
            <v>Yes</v>
          </cell>
          <cell r="W51" t="str">
            <v>Yes</v>
          </cell>
          <cell r="X51" t="str">
            <v>Yes</v>
          </cell>
          <cell r="Y51" t="str">
            <v>Yes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7 8 9 10 11 12 </v>
          </cell>
          <cell r="AE51" t="str">
            <v>No</v>
          </cell>
          <cell r="AF51" t="str">
            <v>No</v>
          </cell>
          <cell r="AG51" t="str">
            <v>Yes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52</v>
          </cell>
          <cell r="BF51">
            <v>38</v>
          </cell>
          <cell r="BG51">
            <v>39</v>
          </cell>
          <cell r="BH51">
            <v>34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163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52</v>
          </cell>
          <cell r="BX51">
            <v>38</v>
          </cell>
          <cell r="BY51">
            <v>39</v>
          </cell>
          <cell r="BZ51">
            <v>34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163</v>
          </cell>
        </row>
        <row r="52">
          <cell r="A52" t="str">
            <v>0426302</v>
          </cell>
          <cell r="B52" t="str">
            <v>Navuturiki English Secondary</v>
          </cell>
          <cell r="C52" t="str">
            <v>ENG</v>
          </cell>
          <cell r="D52" t="str">
            <v>PEB_PENAMA</v>
          </cell>
          <cell r="E52" t="str">
            <v>Penama PEB</v>
          </cell>
          <cell r="F52" t="str">
            <v>V</v>
          </cell>
          <cell r="G52" t="str">
            <v>Government of Vanuatu</v>
          </cell>
          <cell r="H52" t="str">
            <v>Ambae</v>
          </cell>
          <cell r="I52" t="str">
            <v>Penama</v>
          </cell>
          <cell r="J52" t="str">
            <v>0084696001</v>
          </cell>
          <cell r="K52" t="str">
            <v>NAVUTURIKI JUNIOR SECONDARY SCHOOL</v>
          </cell>
          <cell r="L52" t="str">
            <v>SS</v>
          </cell>
          <cell r="M52" t="str">
            <v>No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R52" t="str">
            <v>No</v>
          </cell>
          <cell r="S52" t="str">
            <v>No</v>
          </cell>
          <cell r="T52" t="str">
            <v>Yes</v>
          </cell>
          <cell r="U52" t="str">
            <v>Yes</v>
          </cell>
          <cell r="V52" t="str">
            <v>Yes</v>
          </cell>
          <cell r="W52" t="str">
            <v>Yes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7 8 9 10 </v>
          </cell>
          <cell r="AE52" t="str">
            <v>No</v>
          </cell>
          <cell r="AF52" t="str">
            <v>No</v>
          </cell>
          <cell r="AG52" t="str">
            <v>Yes</v>
          </cell>
          <cell r="AH52" t="str">
            <v>No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Yes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19</v>
          </cell>
          <cell r="BF52">
            <v>15</v>
          </cell>
          <cell r="BG52">
            <v>18</v>
          </cell>
          <cell r="BH52">
            <v>13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65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19</v>
          </cell>
          <cell r="BX52">
            <v>15</v>
          </cell>
          <cell r="BY52">
            <v>18</v>
          </cell>
          <cell r="BZ52">
            <v>13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65</v>
          </cell>
        </row>
        <row r="53">
          <cell r="A53" t="str">
            <v>0426303</v>
          </cell>
          <cell r="B53" t="str">
            <v>St. Patrick's College</v>
          </cell>
          <cell r="C53" t="str">
            <v>ENG</v>
          </cell>
          <cell r="D53" t="str">
            <v>ACOM</v>
          </cell>
          <cell r="E53" t="str">
            <v>Anglican Church of Melanesia</v>
          </cell>
          <cell r="F53" t="str">
            <v>G</v>
          </cell>
          <cell r="G53" t="str">
            <v>Church (Government Assisted)</v>
          </cell>
          <cell r="H53" t="str">
            <v>Ambae</v>
          </cell>
          <cell r="I53" t="str">
            <v>Penama</v>
          </cell>
          <cell r="J53" t="str">
            <v>0084689001</v>
          </cell>
          <cell r="K53" t="str">
            <v>ST PATRICK'S COLLEGE</v>
          </cell>
          <cell r="L53" t="str">
            <v>SS</v>
          </cell>
          <cell r="M53" t="str">
            <v>No</v>
          </cell>
          <cell r="N53" t="str">
            <v>No</v>
          </cell>
          <cell r="O53" t="str">
            <v>No</v>
          </cell>
          <cell r="P53" t="str">
            <v>No</v>
          </cell>
          <cell r="Q53" t="str">
            <v>No</v>
          </cell>
          <cell r="R53" t="str">
            <v>No</v>
          </cell>
          <cell r="S53" t="str">
            <v>No</v>
          </cell>
          <cell r="T53" t="str">
            <v>Yes</v>
          </cell>
          <cell r="U53" t="str">
            <v>Yes</v>
          </cell>
          <cell r="V53" t="str">
            <v>Yes</v>
          </cell>
          <cell r="W53" t="str">
            <v>Yes</v>
          </cell>
          <cell r="X53" t="str">
            <v>Yes</v>
          </cell>
          <cell r="Y53" t="str">
            <v>Yes</v>
          </cell>
          <cell r="Z53" t="str">
            <v>Yes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7 8 9 10 11 12 13 </v>
          </cell>
          <cell r="AE53" t="str">
            <v>No</v>
          </cell>
          <cell r="AF53" t="str">
            <v>No</v>
          </cell>
          <cell r="AG53" t="str">
            <v>Yes</v>
          </cell>
          <cell r="AH53" t="str">
            <v>No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Yes</v>
          </cell>
          <cell r="AQ53" t="str">
            <v>Yes</v>
          </cell>
          <cell r="AR53" t="str">
            <v>Yes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62</v>
          </cell>
          <cell r="BF53">
            <v>49</v>
          </cell>
          <cell r="BG53">
            <v>40</v>
          </cell>
          <cell r="BH53">
            <v>36</v>
          </cell>
          <cell r="BI53">
            <v>109</v>
          </cell>
          <cell r="BJ53">
            <v>80</v>
          </cell>
          <cell r="BK53">
            <v>37</v>
          </cell>
          <cell r="BL53">
            <v>0</v>
          </cell>
          <cell r="BM53">
            <v>0</v>
          </cell>
          <cell r="BN53">
            <v>0</v>
          </cell>
          <cell r="BO53">
            <v>413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62</v>
          </cell>
          <cell r="BX53">
            <v>49</v>
          </cell>
          <cell r="BY53">
            <v>40</v>
          </cell>
          <cell r="BZ53">
            <v>36</v>
          </cell>
          <cell r="CA53">
            <v>109</v>
          </cell>
          <cell r="CB53">
            <v>80</v>
          </cell>
          <cell r="CC53">
            <v>37</v>
          </cell>
          <cell r="CD53">
            <v>0</v>
          </cell>
          <cell r="CE53">
            <v>0</v>
          </cell>
          <cell r="CF53">
            <v>0</v>
          </cell>
          <cell r="CG53">
            <v>413</v>
          </cell>
        </row>
        <row r="54">
          <cell r="A54" t="str">
            <v>0426304</v>
          </cell>
          <cell r="B54" t="str">
            <v>Tagaga Secondary</v>
          </cell>
          <cell r="C54" t="str">
            <v>FRE</v>
          </cell>
          <cell r="D54" t="str">
            <v>CATH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Ambae</v>
          </cell>
          <cell r="I54" t="str">
            <v>Penama</v>
          </cell>
          <cell r="J54" t="str">
            <v>0084688001</v>
          </cell>
          <cell r="K54" t="str">
            <v>COLLEGE DE TAGAGA</v>
          </cell>
          <cell r="L54" t="str">
            <v>SS</v>
          </cell>
          <cell r="M54" t="str">
            <v>No</v>
          </cell>
          <cell r="N54" t="str">
            <v>No</v>
          </cell>
          <cell r="O54" t="str">
            <v>No</v>
          </cell>
          <cell r="P54" t="str">
            <v>No</v>
          </cell>
          <cell r="Q54" t="str">
            <v>No</v>
          </cell>
          <cell r="R54" t="str">
            <v>No</v>
          </cell>
          <cell r="S54" t="str">
            <v>No</v>
          </cell>
          <cell r="T54" t="str">
            <v>Yes</v>
          </cell>
          <cell r="U54" t="str">
            <v>Yes</v>
          </cell>
          <cell r="V54" t="str">
            <v>Yes</v>
          </cell>
          <cell r="W54" t="str">
            <v>Yes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7 8 9 10 </v>
          </cell>
          <cell r="AE54" t="str">
            <v>No</v>
          </cell>
          <cell r="AF54" t="str">
            <v>No</v>
          </cell>
          <cell r="AG54" t="str">
            <v>Yes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33</v>
          </cell>
          <cell r="BF54">
            <v>24</v>
          </cell>
          <cell r="BG54">
            <v>25</v>
          </cell>
          <cell r="BH54">
            <v>13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95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33</v>
          </cell>
          <cell r="BX54">
            <v>24</v>
          </cell>
          <cell r="BY54">
            <v>25</v>
          </cell>
          <cell r="BZ54">
            <v>13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95</v>
          </cell>
        </row>
        <row r="55">
          <cell r="A55" t="str">
            <v>0426311</v>
          </cell>
          <cell r="B55" t="str">
            <v>Navuturiki French Secondary</v>
          </cell>
          <cell r="C55" t="str">
            <v>FRE</v>
          </cell>
          <cell r="D55" t="str">
            <v>PEB_PENAMA</v>
          </cell>
          <cell r="E55" t="str">
            <v>Penama PEB</v>
          </cell>
          <cell r="F55" t="str">
            <v>V</v>
          </cell>
          <cell r="G55" t="str">
            <v>Government of Vanuatu</v>
          </cell>
          <cell r="H55" t="str">
            <v>Ambae</v>
          </cell>
          <cell r="I55" t="str">
            <v>Penama</v>
          </cell>
          <cell r="J55" t="str">
            <v>0084696001</v>
          </cell>
          <cell r="K55" t="str">
            <v>NAVUTURIKI JUNIOR SECONDARY SCHOOL</v>
          </cell>
          <cell r="L55" t="str">
            <v>SS</v>
          </cell>
          <cell r="M55" t="str">
            <v>No</v>
          </cell>
          <cell r="N55" t="str">
            <v>No</v>
          </cell>
          <cell r="O55" t="str">
            <v>No</v>
          </cell>
          <cell r="P55" t="str">
            <v>No</v>
          </cell>
          <cell r="Q55" t="str">
            <v>No</v>
          </cell>
          <cell r="R55" t="str">
            <v>No</v>
          </cell>
          <cell r="S55" t="str">
            <v>No</v>
          </cell>
          <cell r="T55" t="str">
            <v>Yes</v>
          </cell>
          <cell r="U55" t="str">
            <v>Yes</v>
          </cell>
          <cell r="V55" t="str">
            <v>Yes</v>
          </cell>
          <cell r="W55" t="str">
            <v>Yes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7 8 9 10 </v>
          </cell>
          <cell r="AE55" t="str">
            <v>No</v>
          </cell>
          <cell r="AF55" t="str">
            <v>No</v>
          </cell>
          <cell r="AG55" t="str">
            <v>Yes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13</v>
          </cell>
          <cell r="BF55">
            <v>20</v>
          </cell>
          <cell r="BG55">
            <v>12</v>
          </cell>
          <cell r="BH55">
            <v>9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54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13</v>
          </cell>
          <cell r="BX55">
            <v>20</v>
          </cell>
          <cell r="BY55">
            <v>12</v>
          </cell>
          <cell r="BZ55">
            <v>9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54</v>
          </cell>
        </row>
        <row r="56">
          <cell r="A56" t="str">
            <v>0427305</v>
          </cell>
          <cell r="B56" t="str">
            <v>Gambule Secondary</v>
          </cell>
          <cell r="C56" t="str">
            <v>ENG</v>
          </cell>
          <cell r="D56" t="str">
            <v>PEB_PENAMA</v>
          </cell>
          <cell r="E56" t="str">
            <v>Penama PEB</v>
          </cell>
          <cell r="F56" t="str">
            <v>V</v>
          </cell>
          <cell r="G56" t="str">
            <v>Government of Vanuatu</v>
          </cell>
          <cell r="H56" t="str">
            <v>Maewo</v>
          </cell>
          <cell r="I56" t="str">
            <v>Penama</v>
          </cell>
          <cell r="J56" t="str">
            <v>0084690001</v>
          </cell>
          <cell r="K56" t="str">
            <v>GAMBULE JUNIOR SECONDARY SCHOOL</v>
          </cell>
          <cell r="L56" t="str">
            <v>SS</v>
          </cell>
          <cell r="M56" t="str">
            <v>No</v>
          </cell>
          <cell r="N56" t="str">
            <v>No</v>
          </cell>
          <cell r="O56" t="str">
            <v>No</v>
          </cell>
          <cell r="P56" t="str">
            <v>No</v>
          </cell>
          <cell r="Q56" t="str">
            <v>No</v>
          </cell>
          <cell r="R56" t="str">
            <v>No</v>
          </cell>
          <cell r="S56" t="str">
            <v>No</v>
          </cell>
          <cell r="T56" t="str">
            <v>Yes</v>
          </cell>
          <cell r="U56" t="str">
            <v>Yes</v>
          </cell>
          <cell r="V56" t="str">
            <v>Yes</v>
          </cell>
          <cell r="W56" t="str">
            <v>Yes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7 8 9 10 </v>
          </cell>
          <cell r="AE56" t="str">
            <v>No</v>
          </cell>
          <cell r="AF56" t="str">
            <v>No</v>
          </cell>
          <cell r="AG56" t="str">
            <v>Yes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No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57</v>
          </cell>
          <cell r="BF56">
            <v>35</v>
          </cell>
          <cell r="BG56">
            <v>48</v>
          </cell>
          <cell r="BH56">
            <v>36</v>
          </cell>
          <cell r="BI56">
            <v>29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205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57</v>
          </cell>
          <cell r="BX56">
            <v>35</v>
          </cell>
          <cell r="BY56">
            <v>48</v>
          </cell>
          <cell r="BZ56">
            <v>36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176</v>
          </cell>
        </row>
        <row r="57">
          <cell r="A57" t="str">
            <v>0428306</v>
          </cell>
          <cell r="B57" t="str">
            <v>Lini Memorial College</v>
          </cell>
          <cell r="C57" t="str">
            <v>ENG</v>
          </cell>
          <cell r="D57" t="str">
            <v>ACOM</v>
          </cell>
          <cell r="E57" t="str">
            <v>Anglican Church of Melanesia</v>
          </cell>
          <cell r="F57" t="str">
            <v>G</v>
          </cell>
          <cell r="G57" t="str">
            <v>Church (Government Assisted)</v>
          </cell>
          <cell r="H57" t="str">
            <v>Pentecost</v>
          </cell>
          <cell r="I57" t="str">
            <v>Penama</v>
          </cell>
          <cell r="J57" t="str">
            <v>0084692001</v>
          </cell>
          <cell r="K57" t="str">
            <v>LINI MEMORIAL COLLEGE</v>
          </cell>
          <cell r="L57" t="str">
            <v>SS</v>
          </cell>
          <cell r="M57" t="str">
            <v>No</v>
          </cell>
          <cell r="N57" t="str">
            <v>No</v>
          </cell>
          <cell r="O57" t="str">
            <v>No</v>
          </cell>
          <cell r="P57" t="str">
            <v>No</v>
          </cell>
          <cell r="Q57" t="str">
            <v>No</v>
          </cell>
          <cell r="R57" t="str">
            <v>No</v>
          </cell>
          <cell r="S57" t="str">
            <v>No</v>
          </cell>
          <cell r="T57" t="str">
            <v>Yes</v>
          </cell>
          <cell r="U57" t="str">
            <v>Yes</v>
          </cell>
          <cell r="V57" t="str">
            <v>Yes</v>
          </cell>
          <cell r="W57" t="str">
            <v>Yes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7 8 9 10 </v>
          </cell>
          <cell r="AE57" t="str">
            <v>No</v>
          </cell>
          <cell r="AF57" t="str">
            <v>No</v>
          </cell>
          <cell r="AG57" t="str">
            <v>Yes</v>
          </cell>
          <cell r="AH57" t="str">
            <v>No</v>
          </cell>
          <cell r="AI57" t="str">
            <v>No</v>
          </cell>
          <cell r="AJ57" t="str">
            <v>Yes</v>
          </cell>
          <cell r="AK57" t="str">
            <v>Yes</v>
          </cell>
          <cell r="AL57" t="str">
            <v>Yes</v>
          </cell>
          <cell r="AM57" t="str">
            <v>Yes</v>
          </cell>
          <cell r="AN57" t="str">
            <v>Yes</v>
          </cell>
          <cell r="AO57" t="str">
            <v>Yes</v>
          </cell>
          <cell r="AP57" t="str">
            <v>Yes</v>
          </cell>
          <cell r="AQ57" t="str">
            <v>Yes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83</v>
          </cell>
          <cell r="BF57">
            <v>87</v>
          </cell>
          <cell r="BG57">
            <v>93</v>
          </cell>
          <cell r="BH57">
            <v>85</v>
          </cell>
          <cell r="BI57">
            <v>31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379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83</v>
          </cell>
          <cell r="BX57">
            <v>87</v>
          </cell>
          <cell r="BY57">
            <v>93</v>
          </cell>
          <cell r="BZ57">
            <v>85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348</v>
          </cell>
        </row>
        <row r="58">
          <cell r="A58" t="str">
            <v>0428307</v>
          </cell>
          <cell r="B58" t="str">
            <v>Melsisi Secondary</v>
          </cell>
          <cell r="C58" t="str">
            <v>FRE</v>
          </cell>
          <cell r="D58" t="str">
            <v>CATH</v>
          </cell>
          <cell r="E58" t="str">
            <v>Catholic Education Authority</v>
          </cell>
          <cell r="F58" t="str">
            <v>G</v>
          </cell>
          <cell r="G58" t="str">
            <v>Church (Government Assisted)</v>
          </cell>
          <cell r="H58" t="str">
            <v>Pentecost</v>
          </cell>
          <cell r="I58" t="str">
            <v>Penama</v>
          </cell>
          <cell r="J58" t="str">
            <v>0084694001</v>
          </cell>
          <cell r="K58" t="str">
            <v>COLLEGE DE MELSISI</v>
          </cell>
          <cell r="L58" t="str">
            <v>SS</v>
          </cell>
          <cell r="M58" t="str">
            <v>No</v>
          </cell>
          <cell r="N58" t="str">
            <v>No</v>
          </cell>
          <cell r="O58" t="str">
            <v>No</v>
          </cell>
          <cell r="P58" t="str">
            <v>No</v>
          </cell>
          <cell r="Q58" t="str">
            <v>No</v>
          </cell>
          <cell r="R58" t="str">
            <v>No</v>
          </cell>
          <cell r="S58" t="str">
            <v>No</v>
          </cell>
          <cell r="T58" t="str">
            <v>Yes</v>
          </cell>
          <cell r="U58" t="str">
            <v>Yes</v>
          </cell>
          <cell r="V58" t="str">
            <v>Yes</v>
          </cell>
          <cell r="W58" t="str">
            <v>Yes</v>
          </cell>
          <cell r="X58" t="str">
            <v>Yes</v>
          </cell>
          <cell r="Y58" t="str">
            <v>Yes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7 8 9 10 11 12 </v>
          </cell>
          <cell r="AE58" t="str">
            <v>No</v>
          </cell>
          <cell r="AF58" t="str">
            <v>No</v>
          </cell>
          <cell r="AG58" t="str">
            <v>Yes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127</v>
          </cell>
          <cell r="BF58">
            <v>105</v>
          </cell>
          <cell r="BG58">
            <v>57</v>
          </cell>
          <cell r="BH58">
            <v>44</v>
          </cell>
          <cell r="BI58">
            <v>40</v>
          </cell>
          <cell r="BJ58">
            <v>15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388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127</v>
          </cell>
          <cell r="BX58">
            <v>105</v>
          </cell>
          <cell r="BY58">
            <v>57</v>
          </cell>
          <cell r="BZ58">
            <v>44</v>
          </cell>
          <cell r="CA58">
            <v>40</v>
          </cell>
          <cell r="CB58">
            <v>15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388</v>
          </cell>
        </row>
        <row r="59">
          <cell r="A59" t="str">
            <v>0428308</v>
          </cell>
          <cell r="B59" t="str">
            <v>Ranwadi Church of Christ College</v>
          </cell>
          <cell r="C59" t="str">
            <v>ENG</v>
          </cell>
          <cell r="D59" t="str">
            <v>CHCHR</v>
          </cell>
          <cell r="E59" t="str">
            <v>Church of Christ</v>
          </cell>
          <cell r="F59" t="str">
            <v>G</v>
          </cell>
          <cell r="G59" t="str">
            <v>Church (Government Assisted)</v>
          </cell>
          <cell r="H59" t="str">
            <v>Pentecost</v>
          </cell>
          <cell r="I59" t="str">
            <v>Penama</v>
          </cell>
          <cell r="J59" t="str">
            <v>0084693001</v>
          </cell>
          <cell r="K59" t="str">
            <v>RANWADI HIGH SCHOOL</v>
          </cell>
          <cell r="L59" t="str">
            <v>SS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No</v>
          </cell>
          <cell r="Q59" t="str">
            <v>No</v>
          </cell>
          <cell r="R59" t="str">
            <v>No</v>
          </cell>
          <cell r="S59" t="str">
            <v>No</v>
          </cell>
          <cell r="T59" t="str">
            <v>Yes</v>
          </cell>
          <cell r="U59" t="str">
            <v>Yes</v>
          </cell>
          <cell r="V59" t="str">
            <v>Yes</v>
          </cell>
          <cell r="W59" t="str">
            <v>Yes</v>
          </cell>
          <cell r="X59" t="str">
            <v>Yes</v>
          </cell>
          <cell r="Y59" t="str">
            <v>Yes</v>
          </cell>
          <cell r="Z59" t="str">
            <v>Yes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7 8 9 10 11 12 13 </v>
          </cell>
          <cell r="AE59" t="str">
            <v>No</v>
          </cell>
          <cell r="AF59" t="str">
            <v>No</v>
          </cell>
          <cell r="AG59" t="str">
            <v>Yes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68</v>
          </cell>
          <cell r="BF59">
            <v>46</v>
          </cell>
          <cell r="BG59">
            <v>51</v>
          </cell>
          <cell r="BH59">
            <v>49</v>
          </cell>
          <cell r="BI59">
            <v>66</v>
          </cell>
          <cell r="BJ59">
            <v>70</v>
          </cell>
          <cell r="BK59">
            <v>16</v>
          </cell>
          <cell r="BL59">
            <v>0</v>
          </cell>
          <cell r="BM59">
            <v>0</v>
          </cell>
          <cell r="BN59">
            <v>0</v>
          </cell>
          <cell r="BO59">
            <v>366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68</v>
          </cell>
          <cell r="BX59">
            <v>46</v>
          </cell>
          <cell r="BY59">
            <v>51</v>
          </cell>
          <cell r="BZ59">
            <v>49</v>
          </cell>
          <cell r="CA59">
            <v>66</v>
          </cell>
          <cell r="CB59">
            <v>70</v>
          </cell>
          <cell r="CC59">
            <v>16</v>
          </cell>
          <cell r="CD59">
            <v>0</v>
          </cell>
          <cell r="CE59">
            <v>0</v>
          </cell>
          <cell r="CF59">
            <v>0</v>
          </cell>
          <cell r="CG59">
            <v>366</v>
          </cell>
        </row>
        <row r="60">
          <cell r="A60" t="str">
            <v>0428309</v>
          </cell>
          <cell r="B60" t="str">
            <v>Vulumanu Secondary</v>
          </cell>
          <cell r="C60" t="str">
            <v>ENG</v>
          </cell>
          <cell r="D60" t="str">
            <v>PEB_PENAMA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0163833001</v>
          </cell>
          <cell r="K60" t="str">
            <v>VULUMANU JUNIOR SECONDARY SCHOOL</v>
          </cell>
          <cell r="L60" t="str">
            <v>SS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Yes</v>
          </cell>
          <cell r="U60" t="str">
            <v>Yes</v>
          </cell>
          <cell r="V60" t="str">
            <v>Yes</v>
          </cell>
          <cell r="W60" t="str">
            <v>Yes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7 8 9 10 </v>
          </cell>
          <cell r="AE60" t="str">
            <v>No</v>
          </cell>
          <cell r="AF60" t="str">
            <v>No</v>
          </cell>
          <cell r="AG60" t="str">
            <v>Yes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Yes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36</v>
          </cell>
          <cell r="BF60">
            <v>32</v>
          </cell>
          <cell r="BG60">
            <v>39</v>
          </cell>
          <cell r="BH60">
            <v>31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138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36</v>
          </cell>
          <cell r="BX60">
            <v>32</v>
          </cell>
          <cell r="BY60">
            <v>39</v>
          </cell>
          <cell r="BZ60">
            <v>31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138</v>
          </cell>
        </row>
        <row r="61">
          <cell r="A61" t="str">
            <v>0428310</v>
          </cell>
          <cell r="B61" t="str">
            <v>Bwatnapni Secondary</v>
          </cell>
          <cell r="C61" t="str">
            <v>ENG</v>
          </cell>
          <cell r="D61" t="str">
            <v>ACOM</v>
          </cell>
          <cell r="E61" t="str">
            <v>Anglican Church of Melanesia</v>
          </cell>
          <cell r="F61" t="str">
            <v>G</v>
          </cell>
          <cell r="G61" t="str">
            <v>Church (Government Assisted)</v>
          </cell>
          <cell r="H61" t="str">
            <v>Pentecost</v>
          </cell>
          <cell r="I61" t="str">
            <v>Penama</v>
          </cell>
          <cell r="J61" t="str">
            <v>0084695001</v>
          </cell>
          <cell r="K61" t="str">
            <v>BWATNAPNI JUNIOR SECONDARY SCHOOL</v>
          </cell>
          <cell r="L61" t="str">
            <v>SS</v>
          </cell>
          <cell r="M61" t="str">
            <v>No</v>
          </cell>
          <cell r="N61" t="str">
            <v>No</v>
          </cell>
          <cell r="O61" t="str">
            <v>No</v>
          </cell>
          <cell r="P61" t="str">
            <v>No</v>
          </cell>
          <cell r="Q61" t="str">
            <v>No</v>
          </cell>
          <cell r="R61" t="str">
            <v>No</v>
          </cell>
          <cell r="S61" t="str">
            <v>No</v>
          </cell>
          <cell r="T61" t="str">
            <v>Yes</v>
          </cell>
          <cell r="U61" t="str">
            <v>Yes</v>
          </cell>
          <cell r="V61" t="str">
            <v>Yes</v>
          </cell>
          <cell r="W61" t="str">
            <v>Yes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7 8 9 10 </v>
          </cell>
          <cell r="AE61" t="str">
            <v>No</v>
          </cell>
          <cell r="AF61" t="str">
            <v>No</v>
          </cell>
          <cell r="AG61" t="str">
            <v>Yes</v>
          </cell>
          <cell r="AH61" t="str">
            <v>No</v>
          </cell>
          <cell r="AI61" t="str">
            <v>No</v>
          </cell>
          <cell r="AJ61" t="str">
            <v>Yes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Yes</v>
          </cell>
          <cell r="AQ61" t="str">
            <v>Yes</v>
          </cell>
          <cell r="AR61" t="str">
            <v>Yes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71</v>
          </cell>
          <cell r="BF61">
            <v>52</v>
          </cell>
          <cell r="BG61">
            <v>28</v>
          </cell>
          <cell r="BH61">
            <v>18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169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71</v>
          </cell>
          <cell r="BX61">
            <v>52</v>
          </cell>
          <cell r="BY61">
            <v>28</v>
          </cell>
          <cell r="BZ61">
            <v>18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169</v>
          </cell>
        </row>
        <row r="62">
          <cell r="A62" t="str">
            <v>0429345</v>
          </cell>
          <cell r="B62" t="str">
            <v>Amelvet Secondary</v>
          </cell>
          <cell r="C62" t="str">
            <v>ENG</v>
          </cell>
          <cell r="D62" t="str">
            <v>PEB_MALAMP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0084749001</v>
          </cell>
          <cell r="K62" t="str">
            <v>AMELVET JUNIOR SECONDARY SCHOOL</v>
          </cell>
          <cell r="L62" t="str">
            <v>SS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No</v>
          </cell>
          <cell r="Q62" t="str">
            <v>No</v>
          </cell>
          <cell r="R62" t="str">
            <v>No</v>
          </cell>
          <cell r="S62" t="str">
            <v>No</v>
          </cell>
          <cell r="T62" t="str">
            <v>Yes</v>
          </cell>
          <cell r="U62" t="str">
            <v>Yes</v>
          </cell>
          <cell r="V62" t="str">
            <v>Yes</v>
          </cell>
          <cell r="W62" t="str">
            <v>Yes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7 8 9 10 </v>
          </cell>
          <cell r="AE62" t="str">
            <v>No</v>
          </cell>
          <cell r="AF62" t="str">
            <v>No</v>
          </cell>
          <cell r="AG62" t="str">
            <v>Yes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60</v>
          </cell>
          <cell r="BF62">
            <v>69</v>
          </cell>
          <cell r="BG62">
            <v>61</v>
          </cell>
          <cell r="BH62">
            <v>31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221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60</v>
          </cell>
          <cell r="BX62">
            <v>69</v>
          </cell>
          <cell r="BY62">
            <v>61</v>
          </cell>
          <cell r="BZ62">
            <v>31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221</v>
          </cell>
        </row>
        <row r="63">
          <cell r="A63" t="str">
            <v>0429373</v>
          </cell>
          <cell r="B63" t="str">
            <v>Walarano Secondary</v>
          </cell>
          <cell r="C63" t="str">
            <v>FRE</v>
          </cell>
          <cell r="D63" t="str">
            <v>CATH</v>
          </cell>
          <cell r="E63" t="str">
            <v>Catholic Education Authority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0103609001</v>
          </cell>
          <cell r="K63" t="str">
            <v>WALARANO JUNIOR, SECONDARY SCHOOL</v>
          </cell>
          <cell r="L63" t="str">
            <v>SS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No</v>
          </cell>
          <cell r="Q63" t="str">
            <v>No</v>
          </cell>
          <cell r="R63" t="str">
            <v>No</v>
          </cell>
          <cell r="S63" t="str">
            <v>No</v>
          </cell>
          <cell r="T63" t="str">
            <v>Yes</v>
          </cell>
          <cell r="U63" t="str">
            <v>Yes</v>
          </cell>
          <cell r="V63" t="str">
            <v>Yes</v>
          </cell>
          <cell r="W63" t="str">
            <v>Yes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7 8 9 10 </v>
          </cell>
          <cell r="AE63" t="str">
            <v>No</v>
          </cell>
          <cell r="AF63" t="str">
            <v>No</v>
          </cell>
          <cell r="AG63" t="str">
            <v>Yes</v>
          </cell>
          <cell r="AH63" t="str">
            <v>No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56</v>
          </cell>
          <cell r="BF63">
            <v>25</v>
          </cell>
          <cell r="BG63">
            <v>19</v>
          </cell>
          <cell r="BH63">
            <v>21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121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56</v>
          </cell>
          <cell r="BX63">
            <v>25</v>
          </cell>
          <cell r="BY63">
            <v>19</v>
          </cell>
          <cell r="BZ63">
            <v>21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121</v>
          </cell>
        </row>
        <row r="64">
          <cell r="A64" t="str">
            <v>0429377</v>
          </cell>
          <cell r="B64" t="str">
            <v>Brenwei Secondary</v>
          </cell>
          <cell r="C64" t="str">
            <v>ENG</v>
          </cell>
          <cell r="D64" t="str">
            <v>PEB_MALAMP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0137985001</v>
          </cell>
          <cell r="K64" t="str">
            <v>BRENWEI JUNIOR &amp; SECONDARY SCHOOL</v>
          </cell>
          <cell r="L64" t="str">
            <v>SS</v>
          </cell>
          <cell r="M64" t="str">
            <v>No</v>
          </cell>
          <cell r="N64" t="str">
            <v>No</v>
          </cell>
          <cell r="O64" t="str">
            <v>No</v>
          </cell>
          <cell r="P64" t="str">
            <v>No</v>
          </cell>
          <cell r="Q64" t="str">
            <v>No</v>
          </cell>
          <cell r="R64" t="str">
            <v>No</v>
          </cell>
          <cell r="S64" t="str">
            <v>No</v>
          </cell>
          <cell r="T64" t="str">
            <v>Yes</v>
          </cell>
          <cell r="U64" t="str">
            <v>Yes</v>
          </cell>
          <cell r="V64" t="str">
            <v>Yes</v>
          </cell>
          <cell r="W64" t="str">
            <v>Yes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7 8 9 10 </v>
          </cell>
          <cell r="AE64" t="str">
            <v>No</v>
          </cell>
          <cell r="AF64" t="str">
            <v>No</v>
          </cell>
          <cell r="AG64" t="str">
            <v>Yes</v>
          </cell>
          <cell r="AH64" t="str">
            <v>No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Yes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77</v>
          </cell>
          <cell r="BF64">
            <v>79</v>
          </cell>
          <cell r="BG64">
            <v>34</v>
          </cell>
          <cell r="BH64">
            <v>23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213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77</v>
          </cell>
          <cell r="BX64">
            <v>79</v>
          </cell>
          <cell r="BY64">
            <v>34</v>
          </cell>
          <cell r="BZ64">
            <v>23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213</v>
          </cell>
        </row>
        <row r="65">
          <cell r="A65" t="str">
            <v>0429379</v>
          </cell>
          <cell r="B65" t="str">
            <v>Unmet Secondary</v>
          </cell>
          <cell r="C65" t="str">
            <v>FRE</v>
          </cell>
          <cell r="D65" t="str">
            <v>CATH</v>
          </cell>
          <cell r="E65" t="str">
            <v>Catholic Education Authority</v>
          </cell>
          <cell r="F65" t="str">
            <v>G</v>
          </cell>
          <cell r="G65" t="str">
            <v>Church (Government Assisted)</v>
          </cell>
          <cell r="H65" t="str">
            <v>Malekula</v>
          </cell>
          <cell r="I65" t="str">
            <v>Malampa</v>
          </cell>
          <cell r="J65" t="str">
            <v>0122123001</v>
          </cell>
          <cell r="K65" t="str">
            <v>UNMET JUNIOR SECONDARY SCHOOL</v>
          </cell>
          <cell r="L65" t="str">
            <v>SS</v>
          </cell>
          <cell r="M65" t="str">
            <v>No</v>
          </cell>
          <cell r="N65" t="str">
            <v>No</v>
          </cell>
          <cell r="O65" t="str">
            <v>No</v>
          </cell>
          <cell r="P65" t="str">
            <v>No</v>
          </cell>
          <cell r="Q65" t="str">
            <v>No</v>
          </cell>
          <cell r="R65" t="str">
            <v>No</v>
          </cell>
          <cell r="S65" t="str">
            <v>No</v>
          </cell>
          <cell r="T65" t="str">
            <v>Yes</v>
          </cell>
          <cell r="U65" t="str">
            <v>Yes</v>
          </cell>
          <cell r="V65" t="str">
            <v>Yes</v>
          </cell>
          <cell r="W65" t="str">
            <v>Yes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7 8 9 10 </v>
          </cell>
          <cell r="AE65" t="str">
            <v>No</v>
          </cell>
          <cell r="AF65" t="str">
            <v>No</v>
          </cell>
          <cell r="AG65" t="str">
            <v>Yes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Yes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31</v>
          </cell>
          <cell r="BF65">
            <v>34</v>
          </cell>
          <cell r="BG65">
            <v>35</v>
          </cell>
          <cell r="BH65">
            <v>24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124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31</v>
          </cell>
          <cell r="BX65">
            <v>34</v>
          </cell>
          <cell r="BY65">
            <v>35</v>
          </cell>
          <cell r="BZ65">
            <v>24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124</v>
          </cell>
        </row>
        <row r="66">
          <cell r="A66" t="str">
            <v>0429389</v>
          </cell>
          <cell r="B66" t="str">
            <v>Malua Bay Secondary</v>
          </cell>
          <cell r="C66" t="str">
            <v>ENG</v>
          </cell>
          <cell r="D66" t="str">
            <v>SDA</v>
          </cell>
          <cell r="E66" t="str">
            <v>Seven Day Adventist</v>
          </cell>
          <cell r="F66" t="str">
            <v>G</v>
          </cell>
          <cell r="G66" t="str">
            <v>Church (Government Assisted)</v>
          </cell>
          <cell r="H66" t="str">
            <v>Malekula</v>
          </cell>
          <cell r="I66" t="str">
            <v>Malampa</v>
          </cell>
          <cell r="L66" t="str">
            <v>SS</v>
          </cell>
          <cell r="M66" t="str">
            <v>No</v>
          </cell>
          <cell r="N66" t="str">
            <v>No</v>
          </cell>
          <cell r="O66" t="str">
            <v>No</v>
          </cell>
          <cell r="P66" t="str">
            <v>No</v>
          </cell>
          <cell r="Q66" t="str">
            <v>No</v>
          </cell>
          <cell r="R66" t="str">
            <v>No</v>
          </cell>
          <cell r="S66" t="str">
            <v>No</v>
          </cell>
          <cell r="T66" t="str">
            <v>Yes</v>
          </cell>
          <cell r="U66" t="str">
            <v>Yes</v>
          </cell>
          <cell r="V66" t="str">
            <v>Yes</v>
          </cell>
          <cell r="W66" t="str">
            <v>Yes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7 8 9 10 </v>
          </cell>
          <cell r="AE66" t="str">
            <v>No</v>
          </cell>
          <cell r="AF66" t="str">
            <v>No</v>
          </cell>
          <cell r="AG66" t="str">
            <v>Yes</v>
          </cell>
          <cell r="AH66" t="str">
            <v>No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21</v>
          </cell>
          <cell r="BF66">
            <v>24</v>
          </cell>
          <cell r="BG66">
            <v>27</v>
          </cell>
          <cell r="BH66">
            <v>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79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21</v>
          </cell>
          <cell r="BX66">
            <v>24</v>
          </cell>
          <cell r="BY66">
            <v>27</v>
          </cell>
          <cell r="BZ66">
            <v>7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79</v>
          </cell>
        </row>
        <row r="67">
          <cell r="A67" t="str">
            <v>042995</v>
          </cell>
          <cell r="B67" t="str">
            <v>Matanvath Junior Secondary</v>
          </cell>
          <cell r="C67" t="str">
            <v>ENG</v>
          </cell>
          <cell r="D67" t="str">
            <v>PEB_MALAMP</v>
          </cell>
          <cell r="E67" t="str">
            <v>Malampa PEB</v>
          </cell>
          <cell r="F67" t="str">
            <v>V</v>
          </cell>
          <cell r="G67" t="str">
            <v>Government of Vanuatu</v>
          </cell>
          <cell r="H67" t="str">
            <v>Malekula</v>
          </cell>
          <cell r="I67" t="str">
            <v>Malampa</v>
          </cell>
          <cell r="L67" t="str">
            <v>SS</v>
          </cell>
          <cell r="M67" t="str">
            <v>No</v>
          </cell>
          <cell r="N67" t="str">
            <v>No</v>
          </cell>
          <cell r="O67" t="str">
            <v>No</v>
          </cell>
          <cell r="P67" t="str">
            <v>No</v>
          </cell>
          <cell r="Q67" t="str">
            <v>No</v>
          </cell>
          <cell r="R67" t="str">
            <v>No</v>
          </cell>
          <cell r="S67" t="str">
            <v>No</v>
          </cell>
          <cell r="T67" t="str">
            <v>Yes</v>
          </cell>
          <cell r="U67" t="str">
            <v>Yes</v>
          </cell>
          <cell r="V67" t="str">
            <v>Yes</v>
          </cell>
          <cell r="W67" t="str">
            <v>Yes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7 8 9 10 </v>
          </cell>
          <cell r="AE67" t="str">
            <v>No</v>
          </cell>
          <cell r="AF67" t="str">
            <v>No</v>
          </cell>
          <cell r="AG67" t="str">
            <v>Yes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36</v>
          </cell>
          <cell r="BF67">
            <v>21</v>
          </cell>
          <cell r="BG67">
            <v>27</v>
          </cell>
          <cell r="BH67">
            <v>21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105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36</v>
          </cell>
          <cell r="BX67">
            <v>21</v>
          </cell>
          <cell r="BY67">
            <v>27</v>
          </cell>
          <cell r="BZ67">
            <v>21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105</v>
          </cell>
        </row>
        <row r="68">
          <cell r="A68" t="str">
            <v>0438378</v>
          </cell>
          <cell r="B68" t="str">
            <v>Sangalai College</v>
          </cell>
          <cell r="C68" t="str">
            <v>ENG</v>
          </cell>
          <cell r="D68" t="str">
            <v>PEB_MALAMP</v>
          </cell>
          <cell r="E68" t="str">
            <v>Malampa PEB</v>
          </cell>
          <cell r="F68" t="str">
            <v>V</v>
          </cell>
          <cell r="G68" t="str">
            <v>Government of Vanuatu</v>
          </cell>
          <cell r="H68" t="str">
            <v>Maskelyns</v>
          </cell>
          <cell r="I68" t="str">
            <v>Malampa</v>
          </cell>
          <cell r="J68" t="str">
            <v>0158309002</v>
          </cell>
          <cell r="K68" t="str">
            <v>SANGALAI JUNIOR SECONDARY SCHOOL</v>
          </cell>
          <cell r="L68" t="str">
            <v>SS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No</v>
          </cell>
          <cell r="Q68" t="str">
            <v>No</v>
          </cell>
          <cell r="R68" t="str">
            <v>No</v>
          </cell>
          <cell r="S68" t="str">
            <v>No</v>
          </cell>
          <cell r="T68" t="str">
            <v>Yes</v>
          </cell>
          <cell r="U68" t="str">
            <v>Yes</v>
          </cell>
          <cell r="V68" t="str">
            <v>Yes</v>
          </cell>
          <cell r="W68" t="str">
            <v>Yes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7 8 9 10 </v>
          </cell>
          <cell r="AE68" t="str">
            <v>No</v>
          </cell>
          <cell r="AF68" t="str">
            <v>No</v>
          </cell>
          <cell r="AG68" t="str">
            <v>Yes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74</v>
          </cell>
          <cell r="BF68">
            <v>45</v>
          </cell>
          <cell r="BG68">
            <v>48</v>
          </cell>
          <cell r="BH68">
            <v>27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194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74</v>
          </cell>
          <cell r="BX68">
            <v>45</v>
          </cell>
          <cell r="BY68">
            <v>48</v>
          </cell>
          <cell r="BZ68">
            <v>27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194</v>
          </cell>
        </row>
        <row r="69">
          <cell r="A69" t="str">
            <v>0443374</v>
          </cell>
          <cell r="B69" t="str">
            <v>Maranatha Secondary</v>
          </cell>
          <cell r="C69" t="str">
            <v>ENG</v>
          </cell>
          <cell r="D69" t="str">
            <v>SDA</v>
          </cell>
          <cell r="E69" t="str">
            <v>Seven Day Adventist</v>
          </cell>
          <cell r="F69" t="str">
            <v>G</v>
          </cell>
          <cell r="G69" t="str">
            <v>Church (Government Assisted)</v>
          </cell>
          <cell r="H69" t="str">
            <v>Ambrym</v>
          </cell>
          <cell r="I69" t="str">
            <v>Malampa</v>
          </cell>
          <cell r="J69" t="str">
            <v>0098402001</v>
          </cell>
          <cell r="K69" t="str">
            <v>MARANATHA JUNIOR SECONDARY SCHOOL</v>
          </cell>
          <cell r="L69" t="str">
            <v>SS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No</v>
          </cell>
          <cell r="Q69" t="str">
            <v>No</v>
          </cell>
          <cell r="R69" t="str">
            <v>No</v>
          </cell>
          <cell r="S69" t="str">
            <v>No</v>
          </cell>
          <cell r="T69" t="str">
            <v>Yes</v>
          </cell>
          <cell r="U69" t="str">
            <v>Yes</v>
          </cell>
          <cell r="V69" t="str">
            <v>Yes</v>
          </cell>
          <cell r="W69" t="str">
            <v>Yes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7 8 9 10 </v>
          </cell>
          <cell r="AE69" t="str">
            <v>No</v>
          </cell>
          <cell r="AF69" t="str">
            <v>No</v>
          </cell>
          <cell r="AG69" t="str">
            <v>Yes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25</v>
          </cell>
          <cell r="BF69">
            <v>30</v>
          </cell>
          <cell r="BG69">
            <v>35</v>
          </cell>
          <cell r="BH69">
            <v>19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109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25</v>
          </cell>
          <cell r="BX69">
            <v>30</v>
          </cell>
          <cell r="BY69">
            <v>35</v>
          </cell>
          <cell r="BZ69">
            <v>19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109</v>
          </cell>
        </row>
        <row r="70">
          <cell r="A70" t="str">
            <v>0502100</v>
          </cell>
          <cell r="B70" t="str">
            <v>Central Secondary</v>
          </cell>
          <cell r="C70" t="str">
            <v>ENG</v>
          </cell>
          <cell r="D70" t="str">
            <v>PEB_SHEFA</v>
          </cell>
          <cell r="E70" t="str">
            <v>Shefa PEB</v>
          </cell>
          <cell r="F70" t="str">
            <v>V</v>
          </cell>
          <cell r="G70" t="str">
            <v>Government of Vanuatu</v>
          </cell>
          <cell r="H70" t="str">
            <v>Efate</v>
          </cell>
          <cell r="I70" t="str">
            <v>Shefa</v>
          </cell>
          <cell r="J70" t="str">
            <v>0084717001</v>
          </cell>
          <cell r="K70" t="str">
            <v>CENTRAL JUNIOR SECONDARY SCHOOL</v>
          </cell>
          <cell r="L70" t="str">
            <v>SS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Yes</v>
          </cell>
          <cell r="U70" t="str">
            <v>Yes</v>
          </cell>
          <cell r="V70" t="str">
            <v>Yes</v>
          </cell>
          <cell r="W70" t="str">
            <v>Yes</v>
          </cell>
          <cell r="X70" t="str">
            <v>Yes</v>
          </cell>
          <cell r="Y70" t="str">
            <v>Yes</v>
          </cell>
          <cell r="Z70" t="str">
            <v>Yes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7 8 9 10 11 12 13 </v>
          </cell>
          <cell r="AE70" t="str">
            <v>No</v>
          </cell>
          <cell r="AF70" t="str">
            <v>No</v>
          </cell>
          <cell r="AG70" t="str">
            <v>Yes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81</v>
          </cell>
          <cell r="BF70">
            <v>79</v>
          </cell>
          <cell r="BG70">
            <v>82</v>
          </cell>
          <cell r="BH70">
            <v>78</v>
          </cell>
          <cell r="BI70">
            <v>90</v>
          </cell>
          <cell r="BJ70">
            <v>89</v>
          </cell>
          <cell r="BK70">
            <v>97</v>
          </cell>
          <cell r="BL70">
            <v>0</v>
          </cell>
          <cell r="BM70">
            <v>0</v>
          </cell>
          <cell r="BN70">
            <v>0</v>
          </cell>
          <cell r="BO70">
            <v>596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81</v>
          </cell>
          <cell r="BX70">
            <v>79</v>
          </cell>
          <cell r="BY70">
            <v>82</v>
          </cell>
          <cell r="BZ70">
            <v>78</v>
          </cell>
          <cell r="CA70">
            <v>90</v>
          </cell>
          <cell r="CB70">
            <v>89</v>
          </cell>
          <cell r="CC70">
            <v>97</v>
          </cell>
          <cell r="CD70">
            <v>0</v>
          </cell>
          <cell r="CE70">
            <v>0</v>
          </cell>
          <cell r="CF70">
            <v>0</v>
          </cell>
          <cell r="CG70">
            <v>596</v>
          </cell>
        </row>
        <row r="71">
          <cell r="A71" t="str">
            <v>0502104</v>
          </cell>
          <cell r="B71" t="str">
            <v>Lycée Louis Antoine de Bougainville</v>
          </cell>
          <cell r="C71" t="str">
            <v>FRE</v>
          </cell>
          <cell r="D71" t="str">
            <v>PEB_SHEFA</v>
          </cell>
          <cell r="E71" t="str">
            <v>Shefa PEB</v>
          </cell>
          <cell r="F71" t="str">
            <v>V</v>
          </cell>
          <cell r="G71" t="str">
            <v>Government of Vanuatu</v>
          </cell>
          <cell r="H71" t="str">
            <v>Efate</v>
          </cell>
          <cell r="I71" t="str">
            <v>Shefa</v>
          </cell>
          <cell r="J71" t="str">
            <v>0084718001</v>
          </cell>
          <cell r="K71" t="str">
            <v>LYCEE LOUIS ANTOINE DE BOUGAINVILLE</v>
          </cell>
          <cell r="L71" t="str">
            <v>SS</v>
          </cell>
          <cell r="M71" t="str">
            <v>No</v>
          </cell>
          <cell r="N71" t="str">
            <v>No</v>
          </cell>
          <cell r="O71" t="str">
            <v>No</v>
          </cell>
          <cell r="P71" t="str">
            <v>No</v>
          </cell>
          <cell r="Q71" t="str">
            <v>No</v>
          </cell>
          <cell r="R71" t="str">
            <v>No</v>
          </cell>
          <cell r="S71" t="str">
            <v>No</v>
          </cell>
          <cell r="T71" t="str">
            <v>Yes</v>
          </cell>
          <cell r="U71" t="str">
            <v>Yes</v>
          </cell>
          <cell r="V71" t="str">
            <v>Yes</v>
          </cell>
          <cell r="W71" t="str">
            <v>Yes</v>
          </cell>
          <cell r="X71" t="str">
            <v>Yes</v>
          </cell>
          <cell r="Y71" t="str">
            <v>Yes</v>
          </cell>
          <cell r="Z71" t="str">
            <v>Yes</v>
          </cell>
          <cell r="AA71" t="str">
            <v>Yes</v>
          </cell>
          <cell r="AB71" t="str">
            <v>No</v>
          </cell>
          <cell r="AC71" t="str">
            <v>No</v>
          </cell>
          <cell r="AD71" t="str">
            <v xml:space="preserve">7 8 9 10 11 12 13 14 </v>
          </cell>
          <cell r="AE71" t="str">
            <v>No</v>
          </cell>
          <cell r="AF71" t="str">
            <v>No</v>
          </cell>
          <cell r="AG71" t="str">
            <v>Yes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Yes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154</v>
          </cell>
          <cell r="BH71">
            <v>114</v>
          </cell>
          <cell r="BI71">
            <v>237</v>
          </cell>
          <cell r="BJ71">
            <v>213</v>
          </cell>
          <cell r="BK71">
            <v>221</v>
          </cell>
          <cell r="BL71">
            <v>238</v>
          </cell>
          <cell r="BM71">
            <v>0</v>
          </cell>
          <cell r="BN71">
            <v>0</v>
          </cell>
          <cell r="BO71">
            <v>1177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154</v>
          </cell>
          <cell r="BZ71">
            <v>114</v>
          </cell>
          <cell r="CA71">
            <v>237</v>
          </cell>
          <cell r="CB71">
            <v>213</v>
          </cell>
          <cell r="CC71">
            <v>221</v>
          </cell>
          <cell r="CD71">
            <v>0</v>
          </cell>
          <cell r="CE71">
            <v>0</v>
          </cell>
          <cell r="CF71">
            <v>0</v>
          </cell>
          <cell r="CG71">
            <v>939</v>
          </cell>
        </row>
        <row r="72">
          <cell r="A72" t="str">
            <v>0502105</v>
          </cell>
          <cell r="B72" t="str">
            <v>Malapoa College</v>
          </cell>
          <cell r="C72" t="str">
            <v>ENG</v>
          </cell>
          <cell r="D72" t="str">
            <v>PEB_SHEFA</v>
          </cell>
          <cell r="E72" t="str">
            <v>Shefa PEB</v>
          </cell>
          <cell r="F72" t="str">
            <v>V</v>
          </cell>
          <cell r="G72" t="str">
            <v>Government of Vanuatu</v>
          </cell>
          <cell r="H72" t="str">
            <v>Efate</v>
          </cell>
          <cell r="I72" t="str">
            <v>Shefa</v>
          </cell>
          <cell r="J72" t="str">
            <v>0084719001</v>
          </cell>
          <cell r="K72" t="str">
            <v>MALAPOA COLLEGE</v>
          </cell>
          <cell r="L72" t="str">
            <v>SS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No</v>
          </cell>
          <cell r="Q72" t="str">
            <v>No</v>
          </cell>
          <cell r="R72" t="str">
            <v>No</v>
          </cell>
          <cell r="S72" t="str">
            <v>No</v>
          </cell>
          <cell r="T72" t="str">
            <v>Yes</v>
          </cell>
          <cell r="U72" t="str">
            <v>Yes</v>
          </cell>
          <cell r="V72" t="str">
            <v>Yes</v>
          </cell>
          <cell r="W72" t="str">
            <v>Yes</v>
          </cell>
          <cell r="X72" t="str">
            <v>Yes</v>
          </cell>
          <cell r="Y72" t="str">
            <v>Yes</v>
          </cell>
          <cell r="Z72" t="str">
            <v>Yes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7 8 9 10 11 12 13 </v>
          </cell>
          <cell r="AE72" t="str">
            <v>No</v>
          </cell>
          <cell r="AF72" t="str">
            <v>No</v>
          </cell>
          <cell r="AG72" t="str">
            <v>Yes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214</v>
          </cell>
          <cell r="BH72">
            <v>248</v>
          </cell>
          <cell r="BI72">
            <v>353</v>
          </cell>
          <cell r="BJ72">
            <v>338</v>
          </cell>
          <cell r="BK72">
            <v>309</v>
          </cell>
          <cell r="BL72">
            <v>0</v>
          </cell>
          <cell r="BM72">
            <v>0</v>
          </cell>
          <cell r="BN72">
            <v>0</v>
          </cell>
          <cell r="BO72">
            <v>1462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214</v>
          </cell>
          <cell r="BZ72">
            <v>248</v>
          </cell>
          <cell r="CA72">
            <v>353</v>
          </cell>
          <cell r="CB72">
            <v>338</v>
          </cell>
          <cell r="CC72">
            <v>309</v>
          </cell>
          <cell r="CD72">
            <v>0</v>
          </cell>
          <cell r="CE72">
            <v>0</v>
          </cell>
          <cell r="CF72">
            <v>0</v>
          </cell>
          <cell r="CG72">
            <v>1462</v>
          </cell>
        </row>
        <row r="73">
          <cell r="A73" t="str">
            <v>0502106</v>
          </cell>
          <cell r="B73" t="str">
            <v>Freedom Secondary</v>
          </cell>
          <cell r="C73" t="str">
            <v>ENG</v>
          </cell>
          <cell r="D73" t="str">
            <v>NTCU</v>
          </cell>
          <cell r="E73" t="str">
            <v>Freedom Education Authority</v>
          </cell>
          <cell r="F73" t="str">
            <v>G</v>
          </cell>
          <cell r="G73" t="str">
            <v>Church (Government Assisted)</v>
          </cell>
          <cell r="H73" t="str">
            <v>Efate</v>
          </cell>
          <cell r="I73" t="str">
            <v>Shefa</v>
          </cell>
          <cell r="J73" t="str">
            <v>0087895001</v>
          </cell>
          <cell r="K73" t="str">
            <v>NTM PRIMARY SCHOOL</v>
          </cell>
          <cell r="L73" t="str">
            <v>SS</v>
          </cell>
          <cell r="M73" t="str">
            <v>No</v>
          </cell>
          <cell r="N73" t="str">
            <v>No</v>
          </cell>
          <cell r="O73" t="str">
            <v>No</v>
          </cell>
          <cell r="P73" t="str">
            <v>No</v>
          </cell>
          <cell r="Q73" t="str">
            <v>No</v>
          </cell>
          <cell r="R73" t="str">
            <v>No</v>
          </cell>
          <cell r="S73" t="str">
            <v>No</v>
          </cell>
          <cell r="T73" t="str">
            <v>Yes</v>
          </cell>
          <cell r="U73" t="str">
            <v>Yes</v>
          </cell>
          <cell r="V73" t="str">
            <v>Yes</v>
          </cell>
          <cell r="W73" t="str">
            <v>Yes</v>
          </cell>
          <cell r="X73" t="str">
            <v>Yes</v>
          </cell>
          <cell r="Y73" t="str">
            <v>Yes</v>
          </cell>
          <cell r="Z73" t="str">
            <v>Yes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7 8 9 10 11 12 13 </v>
          </cell>
          <cell r="AE73" t="str">
            <v>No</v>
          </cell>
          <cell r="AF73" t="str">
            <v>No</v>
          </cell>
          <cell r="AG73" t="str">
            <v>Yes</v>
          </cell>
          <cell r="AH73" t="str">
            <v>No</v>
          </cell>
          <cell r="AI73" t="str">
            <v>No</v>
          </cell>
          <cell r="AJ73" t="str">
            <v>No</v>
          </cell>
          <cell r="AK73" t="str">
            <v>No</v>
          </cell>
          <cell r="AL73" t="str">
            <v>No</v>
          </cell>
          <cell r="AM73" t="str">
            <v>No</v>
          </cell>
          <cell r="AN73" t="str">
            <v>No</v>
          </cell>
          <cell r="AO73" t="str">
            <v>No</v>
          </cell>
          <cell r="AP73" t="str">
            <v>No</v>
          </cell>
          <cell r="AQ73" t="str">
            <v>No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No</v>
          </cell>
          <cell r="AV73" t="str">
            <v>No</v>
          </cell>
          <cell r="AW73" t="str">
            <v>No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25</v>
          </cell>
          <cell r="BF73">
            <v>24</v>
          </cell>
          <cell r="BG73">
            <v>15</v>
          </cell>
          <cell r="BH73">
            <v>5</v>
          </cell>
          <cell r="BI73">
            <v>4</v>
          </cell>
          <cell r="BJ73">
            <v>8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81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25</v>
          </cell>
          <cell r="BX73">
            <v>24</v>
          </cell>
          <cell r="BY73">
            <v>15</v>
          </cell>
          <cell r="BZ73">
            <v>5</v>
          </cell>
          <cell r="CA73">
            <v>4</v>
          </cell>
          <cell r="CB73">
            <v>8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81</v>
          </cell>
        </row>
        <row r="74">
          <cell r="A74" t="str">
            <v>0502109</v>
          </cell>
          <cell r="B74" t="str">
            <v>Epauto Adventist Secondary</v>
          </cell>
          <cell r="C74" t="str">
            <v>ENG</v>
          </cell>
          <cell r="D74" t="str">
            <v>SDA</v>
          </cell>
          <cell r="E74" t="str">
            <v>Seven Day Adventist</v>
          </cell>
          <cell r="F74" t="str">
            <v>G</v>
          </cell>
          <cell r="G74" t="str">
            <v>Church (Government Assisted)</v>
          </cell>
          <cell r="H74" t="str">
            <v>Efate</v>
          </cell>
          <cell r="I74" t="str">
            <v>Shefa</v>
          </cell>
          <cell r="J74" t="str">
            <v>0084730001</v>
          </cell>
          <cell r="K74" t="str">
            <v>EPAUTO JUNIOR SECONDARY SCHOOL</v>
          </cell>
          <cell r="L74" t="str">
            <v>SS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R74" t="str">
            <v>No</v>
          </cell>
          <cell r="S74" t="str">
            <v>No</v>
          </cell>
          <cell r="T74" t="str">
            <v>Yes</v>
          </cell>
          <cell r="U74" t="str">
            <v>Yes</v>
          </cell>
          <cell r="V74" t="str">
            <v>Yes</v>
          </cell>
          <cell r="W74" t="str">
            <v>Yes</v>
          </cell>
          <cell r="X74" t="str">
            <v>Yes</v>
          </cell>
          <cell r="Y74" t="str">
            <v>Yes</v>
          </cell>
          <cell r="Z74" t="str">
            <v>Yes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7 8 9 10 11 12 13 </v>
          </cell>
          <cell r="AE74" t="str">
            <v>No</v>
          </cell>
          <cell r="AF74" t="str">
            <v>No</v>
          </cell>
          <cell r="AG74" t="str">
            <v>Yes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No</v>
          </cell>
          <cell r="AQ74" t="str">
            <v>No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82</v>
          </cell>
          <cell r="BF74">
            <v>66</v>
          </cell>
          <cell r="BG74">
            <v>88</v>
          </cell>
          <cell r="BH74">
            <v>101</v>
          </cell>
          <cell r="BI74">
            <v>126</v>
          </cell>
          <cell r="BJ74">
            <v>123</v>
          </cell>
          <cell r="BK74">
            <v>94</v>
          </cell>
          <cell r="BL74">
            <v>0</v>
          </cell>
          <cell r="BM74">
            <v>0</v>
          </cell>
          <cell r="BN74">
            <v>0</v>
          </cell>
          <cell r="BO74">
            <v>680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82</v>
          </cell>
          <cell r="BX74">
            <v>66</v>
          </cell>
          <cell r="BY74">
            <v>88</v>
          </cell>
          <cell r="BZ74">
            <v>101</v>
          </cell>
          <cell r="CA74">
            <v>126</v>
          </cell>
          <cell r="CB74">
            <v>123</v>
          </cell>
          <cell r="CC74">
            <v>94</v>
          </cell>
          <cell r="CD74">
            <v>0</v>
          </cell>
          <cell r="CE74">
            <v>0</v>
          </cell>
          <cell r="CF74">
            <v>0</v>
          </cell>
          <cell r="CG74">
            <v>680</v>
          </cell>
        </row>
        <row r="75">
          <cell r="A75" t="str">
            <v>0502113</v>
          </cell>
          <cell r="B75" t="str">
            <v>Ifira Secondary</v>
          </cell>
          <cell r="C75" t="str">
            <v>ENG</v>
          </cell>
          <cell r="D75" t="str">
            <v>PEB_SHEFA</v>
          </cell>
          <cell r="E75" t="str">
            <v>Shefa PEB</v>
          </cell>
          <cell r="F75" t="str">
            <v>V</v>
          </cell>
          <cell r="G75" t="str">
            <v>Government of Vanuatu</v>
          </cell>
          <cell r="H75" t="str">
            <v>Efate</v>
          </cell>
          <cell r="I75" t="str">
            <v>Shefa</v>
          </cell>
          <cell r="J75" t="str">
            <v>0084723001</v>
          </cell>
          <cell r="K75" t="str">
            <v>IFIRA JUNIOR SECONDARY SCHOOL</v>
          </cell>
          <cell r="L75" t="str">
            <v>SS</v>
          </cell>
          <cell r="M75" t="str">
            <v>No</v>
          </cell>
          <cell r="N75" t="str">
            <v>No</v>
          </cell>
          <cell r="O75" t="str">
            <v>No</v>
          </cell>
          <cell r="P75" t="str">
            <v>No</v>
          </cell>
          <cell r="Q75" t="str">
            <v>No</v>
          </cell>
          <cell r="R75" t="str">
            <v>No</v>
          </cell>
          <cell r="S75" t="str">
            <v>No</v>
          </cell>
          <cell r="T75" t="str">
            <v>Yes</v>
          </cell>
          <cell r="U75" t="str">
            <v>Yes</v>
          </cell>
          <cell r="V75" t="str">
            <v>Yes</v>
          </cell>
          <cell r="W75" t="str">
            <v>Yes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7 8 9 10 </v>
          </cell>
          <cell r="AE75" t="str">
            <v>No</v>
          </cell>
          <cell r="AF75" t="str">
            <v>No</v>
          </cell>
          <cell r="AG75" t="str">
            <v>Yes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No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25</v>
          </cell>
          <cell r="BF75">
            <v>26</v>
          </cell>
          <cell r="BG75">
            <v>18</v>
          </cell>
          <cell r="BH75">
            <v>13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82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25</v>
          </cell>
          <cell r="BX75">
            <v>26</v>
          </cell>
          <cell r="BY75">
            <v>18</v>
          </cell>
          <cell r="BZ75">
            <v>13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82</v>
          </cell>
        </row>
        <row r="76">
          <cell r="A76" t="str">
            <v>0502114</v>
          </cell>
          <cell r="B76" t="str">
            <v>Vila North Secondary</v>
          </cell>
          <cell r="C76" t="str">
            <v>ENG</v>
          </cell>
          <cell r="D76" t="str">
            <v>PEB_SHEFA</v>
          </cell>
          <cell r="E76" t="str">
            <v>Shefa PEB</v>
          </cell>
          <cell r="F76" t="str">
            <v>V</v>
          </cell>
          <cell r="G76" t="str">
            <v>Government of Vanuatu</v>
          </cell>
          <cell r="H76" t="str">
            <v>Efate</v>
          </cell>
          <cell r="I76" t="str">
            <v>Shefa</v>
          </cell>
          <cell r="J76" t="str">
            <v>0084756001</v>
          </cell>
          <cell r="K76" t="str">
            <v>VILA NORTH SCHOOL</v>
          </cell>
          <cell r="L76" t="str">
            <v>SS</v>
          </cell>
          <cell r="M76" t="str">
            <v>No</v>
          </cell>
          <cell r="N76" t="str">
            <v>No</v>
          </cell>
          <cell r="O76" t="str">
            <v>No</v>
          </cell>
          <cell r="P76" t="str">
            <v>No</v>
          </cell>
          <cell r="Q76" t="str">
            <v>No</v>
          </cell>
          <cell r="R76" t="str">
            <v>No</v>
          </cell>
          <cell r="S76" t="str">
            <v>No</v>
          </cell>
          <cell r="T76" t="str">
            <v>Yes</v>
          </cell>
          <cell r="U76" t="str">
            <v>Yes</v>
          </cell>
          <cell r="V76" t="str">
            <v>Yes</v>
          </cell>
          <cell r="W76" t="str">
            <v>Yes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7 8 9 10 </v>
          </cell>
          <cell r="AE76" t="str">
            <v>No</v>
          </cell>
          <cell r="AF76" t="str">
            <v>No</v>
          </cell>
          <cell r="AG76" t="str">
            <v>Yes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No</v>
          </cell>
          <cell r="AQ76" t="str">
            <v>No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96</v>
          </cell>
          <cell r="BF76">
            <v>108</v>
          </cell>
          <cell r="BG76">
            <v>113</v>
          </cell>
          <cell r="BH76">
            <v>105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422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96</v>
          </cell>
          <cell r="BX76">
            <v>108</v>
          </cell>
          <cell r="BY76">
            <v>113</v>
          </cell>
          <cell r="BZ76">
            <v>105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422</v>
          </cell>
        </row>
        <row r="77">
          <cell r="A77" t="str">
            <v>0502115</v>
          </cell>
          <cell r="B77" t="str">
            <v>Ecole Centre Ville Secondary</v>
          </cell>
          <cell r="C77" t="str">
            <v>FRE</v>
          </cell>
          <cell r="D77" t="str">
            <v>PEB_SHEFA</v>
          </cell>
          <cell r="E77" t="str">
            <v>Shefa PEB</v>
          </cell>
          <cell r="F77" t="str">
            <v>V</v>
          </cell>
          <cell r="G77" t="str">
            <v>Government of Vanuatu</v>
          </cell>
          <cell r="H77" t="str">
            <v>Efate</v>
          </cell>
          <cell r="I77" t="str">
            <v>Shefa</v>
          </cell>
          <cell r="J77" t="str">
            <v>0084811001</v>
          </cell>
          <cell r="K77" t="str">
            <v>ECOLE PUBLIQUE CENTRE VILLE</v>
          </cell>
          <cell r="L77" t="str">
            <v>SS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Yes</v>
          </cell>
          <cell r="U77" t="str">
            <v>Yes</v>
          </cell>
          <cell r="V77" t="str">
            <v>Yes</v>
          </cell>
          <cell r="W77" t="str">
            <v>Yes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7 8 9 10 </v>
          </cell>
          <cell r="AE77" t="str">
            <v>No</v>
          </cell>
          <cell r="AF77" t="str">
            <v>No</v>
          </cell>
          <cell r="AG77" t="str">
            <v>Yes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Yes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No</v>
          </cell>
          <cell r="AW77" t="str">
            <v>No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96</v>
          </cell>
          <cell r="BF77">
            <v>89</v>
          </cell>
          <cell r="BG77">
            <v>77</v>
          </cell>
          <cell r="BH77">
            <v>77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339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96</v>
          </cell>
          <cell r="BX77">
            <v>89</v>
          </cell>
          <cell r="BY77">
            <v>77</v>
          </cell>
          <cell r="BZ77">
            <v>77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339</v>
          </cell>
        </row>
        <row r="78">
          <cell r="A78" t="str">
            <v>0546305</v>
          </cell>
          <cell r="B78" t="str">
            <v>Burumba Secondary</v>
          </cell>
          <cell r="C78" t="str">
            <v>FRE</v>
          </cell>
          <cell r="D78" t="str">
            <v>PEB_SHEFA</v>
          </cell>
          <cell r="E78" t="str">
            <v>Shefa PEB</v>
          </cell>
          <cell r="F78" t="str">
            <v>V</v>
          </cell>
          <cell r="G78" t="str">
            <v>Government of Vanuatu</v>
          </cell>
          <cell r="H78" t="str">
            <v>Epi</v>
          </cell>
          <cell r="I78" t="str">
            <v>Shefa</v>
          </cell>
          <cell r="J78" t="str">
            <v>0084762001</v>
          </cell>
          <cell r="K78" t="str">
            <v>ECOLE PUBLIQUE BURUMBA</v>
          </cell>
          <cell r="L78" t="str">
            <v>SS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Yes</v>
          </cell>
          <cell r="U78" t="str">
            <v>Yes</v>
          </cell>
          <cell r="V78" t="str">
            <v>Yes</v>
          </cell>
          <cell r="W78" t="str">
            <v>Yes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7 8 9 10 </v>
          </cell>
          <cell r="AE78" t="str">
            <v>No</v>
          </cell>
          <cell r="AF78" t="str">
            <v>No</v>
          </cell>
          <cell r="AG78" t="str">
            <v>Yes</v>
          </cell>
          <cell r="AH78" t="str">
            <v>No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31</v>
          </cell>
          <cell r="BF78">
            <v>59</v>
          </cell>
          <cell r="BG78">
            <v>39</v>
          </cell>
          <cell r="BH78">
            <v>19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148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31</v>
          </cell>
          <cell r="BX78">
            <v>59</v>
          </cell>
          <cell r="BY78">
            <v>39</v>
          </cell>
          <cell r="BZ78">
            <v>19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148</v>
          </cell>
        </row>
        <row r="79">
          <cell r="A79" t="str">
            <v>0546306</v>
          </cell>
          <cell r="B79" t="str">
            <v>Epi High School Secondary</v>
          </cell>
          <cell r="C79" t="str">
            <v>ENG</v>
          </cell>
          <cell r="D79" t="str">
            <v>PEB_SHEFA</v>
          </cell>
          <cell r="E79" t="str">
            <v>Shefa PEB</v>
          </cell>
          <cell r="F79" t="str">
            <v>V</v>
          </cell>
          <cell r="G79" t="str">
            <v>Government of Vanuatu</v>
          </cell>
          <cell r="H79" t="str">
            <v>Epi</v>
          </cell>
          <cell r="I79" t="str">
            <v>Shefa</v>
          </cell>
          <cell r="J79" t="str">
            <v>0084732001</v>
          </cell>
          <cell r="K79" t="str">
            <v>EPI HIGH SCHOOL</v>
          </cell>
          <cell r="L79" t="str">
            <v>SS</v>
          </cell>
          <cell r="M79" t="str">
            <v>No</v>
          </cell>
          <cell r="N79" t="str">
            <v>No</v>
          </cell>
          <cell r="O79" t="str">
            <v>No</v>
          </cell>
          <cell r="P79" t="str">
            <v>No</v>
          </cell>
          <cell r="Q79" t="str">
            <v>No</v>
          </cell>
          <cell r="R79" t="str">
            <v>No</v>
          </cell>
          <cell r="S79" t="str">
            <v>No</v>
          </cell>
          <cell r="T79" t="str">
            <v>Yes</v>
          </cell>
          <cell r="U79" t="str">
            <v>Yes</v>
          </cell>
          <cell r="V79" t="str">
            <v>Yes</v>
          </cell>
          <cell r="W79" t="str">
            <v>Yes</v>
          </cell>
          <cell r="X79" t="str">
            <v>Yes</v>
          </cell>
          <cell r="Y79" t="str">
            <v>Yes</v>
          </cell>
          <cell r="Z79" t="str">
            <v>Yes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7 8 9 10 11 12 13 </v>
          </cell>
          <cell r="AE79" t="str">
            <v>No</v>
          </cell>
          <cell r="AF79" t="str">
            <v>No</v>
          </cell>
          <cell r="AG79" t="str">
            <v>Yes</v>
          </cell>
          <cell r="AH79" t="str">
            <v>No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Yes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70</v>
          </cell>
          <cell r="BH79">
            <v>41</v>
          </cell>
          <cell r="BI79">
            <v>108</v>
          </cell>
          <cell r="BJ79">
            <v>44</v>
          </cell>
          <cell r="BK79">
            <v>11</v>
          </cell>
          <cell r="BL79">
            <v>0</v>
          </cell>
          <cell r="BM79">
            <v>0</v>
          </cell>
          <cell r="BN79">
            <v>0</v>
          </cell>
          <cell r="BO79">
            <v>274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70</v>
          </cell>
          <cell r="BZ79">
            <v>41</v>
          </cell>
          <cell r="CA79">
            <v>108</v>
          </cell>
          <cell r="CB79">
            <v>44</v>
          </cell>
          <cell r="CC79">
            <v>11</v>
          </cell>
          <cell r="CD79">
            <v>0</v>
          </cell>
          <cell r="CE79">
            <v>0</v>
          </cell>
          <cell r="CF79">
            <v>0</v>
          </cell>
          <cell r="CG79">
            <v>274</v>
          </cell>
        </row>
        <row r="80">
          <cell r="A80" t="str">
            <v>0546307</v>
          </cell>
          <cell r="B80" t="str">
            <v>Port Quimie Secondary</v>
          </cell>
          <cell r="C80" t="str">
            <v>ENG</v>
          </cell>
          <cell r="D80" t="str">
            <v>SDA</v>
          </cell>
          <cell r="E80" t="str">
            <v>Seven Day Adventist</v>
          </cell>
          <cell r="F80" t="str">
            <v>G</v>
          </cell>
          <cell r="G80" t="str">
            <v>Church (Government Assisted)</v>
          </cell>
          <cell r="H80" t="str">
            <v>Epi</v>
          </cell>
          <cell r="I80" t="str">
            <v>Shefa</v>
          </cell>
          <cell r="J80" t="str">
            <v>0084746001</v>
          </cell>
          <cell r="K80" t="str">
            <v>PORT QUIME JUNIOR SECONDARY SCHOOL</v>
          </cell>
          <cell r="L80" t="str">
            <v>SS</v>
          </cell>
          <cell r="M80" t="str">
            <v>No</v>
          </cell>
          <cell r="N80" t="str">
            <v>No</v>
          </cell>
          <cell r="O80" t="str">
            <v>No</v>
          </cell>
          <cell r="P80" t="str">
            <v>No</v>
          </cell>
          <cell r="Q80" t="str">
            <v>No</v>
          </cell>
          <cell r="R80" t="str">
            <v>No</v>
          </cell>
          <cell r="S80" t="str">
            <v>No</v>
          </cell>
          <cell r="T80" t="str">
            <v>Yes</v>
          </cell>
          <cell r="U80" t="str">
            <v>Yes</v>
          </cell>
          <cell r="V80" t="str">
            <v>Yes</v>
          </cell>
          <cell r="W80" t="str">
            <v>Yes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7 8 9 10 </v>
          </cell>
          <cell r="AE80" t="str">
            <v>No</v>
          </cell>
          <cell r="AF80" t="str">
            <v>No</v>
          </cell>
          <cell r="AG80" t="str">
            <v>Yes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No</v>
          </cell>
          <cell r="AQ80" t="str">
            <v>No</v>
          </cell>
          <cell r="AR80" t="str">
            <v>Yes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No</v>
          </cell>
          <cell r="AW80" t="str">
            <v>No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42</v>
          </cell>
          <cell r="BF80">
            <v>41</v>
          </cell>
          <cell r="BG80">
            <v>28</v>
          </cell>
          <cell r="BH80">
            <v>20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131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42</v>
          </cell>
          <cell r="BX80">
            <v>41</v>
          </cell>
          <cell r="BY80">
            <v>28</v>
          </cell>
          <cell r="BZ80">
            <v>20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131</v>
          </cell>
        </row>
        <row r="81">
          <cell r="A81" t="str">
            <v>0548308</v>
          </cell>
          <cell r="B81" t="str">
            <v>Napangasale Secondary</v>
          </cell>
          <cell r="C81" t="str">
            <v>ENG</v>
          </cell>
          <cell r="D81" t="str">
            <v>PCV</v>
          </cell>
          <cell r="E81" t="str">
            <v>Presbyterian Church of Vanuatu</v>
          </cell>
          <cell r="F81" t="str">
            <v>G</v>
          </cell>
          <cell r="G81" t="str">
            <v>Church (Government Assisted)</v>
          </cell>
          <cell r="H81" t="str">
            <v>Tongoa</v>
          </cell>
          <cell r="I81" t="str">
            <v>Shefa</v>
          </cell>
          <cell r="J81" t="str">
            <v>0084733001</v>
          </cell>
          <cell r="K81" t="str">
            <v>NAPANGASALE JUNIOR SECONDARY SCHOOL</v>
          </cell>
          <cell r="L81" t="str">
            <v>SS</v>
          </cell>
          <cell r="M81" t="str">
            <v>No</v>
          </cell>
          <cell r="N81" t="str">
            <v>No</v>
          </cell>
          <cell r="O81" t="str">
            <v>No</v>
          </cell>
          <cell r="P81" t="str">
            <v>No</v>
          </cell>
          <cell r="Q81" t="str">
            <v>No</v>
          </cell>
          <cell r="R81" t="str">
            <v>No</v>
          </cell>
          <cell r="S81" t="str">
            <v>No</v>
          </cell>
          <cell r="T81" t="str">
            <v>Yes</v>
          </cell>
          <cell r="U81" t="str">
            <v>Yes</v>
          </cell>
          <cell r="V81" t="str">
            <v>Yes</v>
          </cell>
          <cell r="W81" t="str">
            <v>Yes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7 8 9 10 </v>
          </cell>
          <cell r="AE81" t="str">
            <v>No</v>
          </cell>
          <cell r="AF81" t="str">
            <v>No</v>
          </cell>
          <cell r="AG81" t="str">
            <v>Yes</v>
          </cell>
          <cell r="AH81" t="str">
            <v>No</v>
          </cell>
          <cell r="AI81" t="str">
            <v>No</v>
          </cell>
          <cell r="AJ81" t="str">
            <v>No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No</v>
          </cell>
          <cell r="AQ81" t="str">
            <v>No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7</v>
          </cell>
          <cell r="BF81">
            <v>16</v>
          </cell>
          <cell r="BG81">
            <v>24</v>
          </cell>
          <cell r="BH81">
            <v>23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70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7</v>
          </cell>
          <cell r="BX81">
            <v>16</v>
          </cell>
          <cell r="BY81">
            <v>24</v>
          </cell>
          <cell r="BZ81">
            <v>23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70</v>
          </cell>
        </row>
        <row r="82">
          <cell r="A82" t="str">
            <v>0548474</v>
          </cell>
          <cell r="B82" t="str">
            <v>Nawaraone Jr. Secondary</v>
          </cell>
          <cell r="C82" t="str">
            <v>ENG</v>
          </cell>
          <cell r="D82" t="str">
            <v>PEB_SHEFA</v>
          </cell>
          <cell r="E82" t="str">
            <v>Shefa PEB</v>
          </cell>
          <cell r="F82" t="str">
            <v>V</v>
          </cell>
          <cell r="G82" t="str">
            <v>Government of Vanuatu</v>
          </cell>
          <cell r="H82" t="str">
            <v>Tongoa</v>
          </cell>
          <cell r="I82" t="str">
            <v>Shefa</v>
          </cell>
          <cell r="J82" t="str">
            <v>0084776001</v>
          </cell>
          <cell r="K82" t="str">
            <v>NAWORAONE PRIMARY SCHOOL</v>
          </cell>
          <cell r="L82" t="str">
            <v>SS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R82" t="str">
            <v>No</v>
          </cell>
          <cell r="S82" t="str">
            <v>No</v>
          </cell>
          <cell r="T82" t="str">
            <v>Yes</v>
          </cell>
          <cell r="U82" t="str">
            <v>Yes</v>
          </cell>
          <cell r="V82" t="str">
            <v>Yes</v>
          </cell>
          <cell r="W82" t="str">
            <v>Yes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7 8 9 10 </v>
          </cell>
          <cell r="AE82" t="str">
            <v>No</v>
          </cell>
          <cell r="AF82" t="str">
            <v>No</v>
          </cell>
          <cell r="AG82" t="str">
            <v>Yes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Yes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33</v>
          </cell>
          <cell r="BF82">
            <v>38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71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33</v>
          </cell>
          <cell r="BX82">
            <v>38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71</v>
          </cell>
        </row>
        <row r="83">
          <cell r="A83" t="str">
            <v>0551311</v>
          </cell>
          <cell r="B83" t="str">
            <v>Nofo Secondary</v>
          </cell>
          <cell r="C83" t="str">
            <v>ENG</v>
          </cell>
          <cell r="D83" t="str">
            <v>PEB_SHEFA</v>
          </cell>
          <cell r="E83" t="str">
            <v>Shefa PEB</v>
          </cell>
          <cell r="F83" t="str">
            <v>V</v>
          </cell>
          <cell r="G83" t="str">
            <v>Government of Vanuatu</v>
          </cell>
          <cell r="H83" t="str">
            <v>Emae</v>
          </cell>
          <cell r="I83" t="str">
            <v>Shefa</v>
          </cell>
          <cell r="J83" t="str">
            <v>0084724001</v>
          </cell>
          <cell r="K83" t="str">
            <v>NOFO SECONDARY SCHOOL</v>
          </cell>
          <cell r="L83" t="str">
            <v>SS</v>
          </cell>
          <cell r="M83" t="str">
            <v>No</v>
          </cell>
          <cell r="N83" t="str">
            <v>No</v>
          </cell>
          <cell r="O83" t="str">
            <v>No</v>
          </cell>
          <cell r="P83" t="str">
            <v>No</v>
          </cell>
          <cell r="Q83" t="str">
            <v>No</v>
          </cell>
          <cell r="R83" t="str">
            <v>No</v>
          </cell>
          <cell r="S83" t="str">
            <v>No</v>
          </cell>
          <cell r="T83" t="str">
            <v>Yes</v>
          </cell>
          <cell r="U83" t="str">
            <v>Yes</v>
          </cell>
          <cell r="V83" t="str">
            <v>Yes</v>
          </cell>
          <cell r="W83" t="str">
            <v>Yes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7 8 9 10 </v>
          </cell>
          <cell r="AE83" t="str">
            <v>No</v>
          </cell>
          <cell r="AF83" t="str">
            <v>No</v>
          </cell>
          <cell r="AG83" t="str">
            <v>Yes</v>
          </cell>
          <cell r="AH83" t="str">
            <v>No</v>
          </cell>
          <cell r="AI83" t="str">
            <v>No</v>
          </cell>
          <cell r="AJ83" t="str">
            <v>Yes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Yes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38</v>
          </cell>
          <cell r="BF83">
            <v>32</v>
          </cell>
          <cell r="BG83">
            <v>49</v>
          </cell>
          <cell r="BH83">
            <v>35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154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38</v>
          </cell>
          <cell r="BX83">
            <v>32</v>
          </cell>
          <cell r="BY83">
            <v>49</v>
          </cell>
          <cell r="BZ83">
            <v>35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154</v>
          </cell>
        </row>
        <row r="84">
          <cell r="A84" t="str">
            <v>0554300</v>
          </cell>
          <cell r="B84" t="str">
            <v>Lycée de Montmartre</v>
          </cell>
          <cell r="C84" t="str">
            <v>FRE</v>
          </cell>
          <cell r="D84" t="str">
            <v>CATH</v>
          </cell>
          <cell r="E84" t="str">
            <v>Catholic Education Authority</v>
          </cell>
          <cell r="F84" t="str">
            <v>G</v>
          </cell>
          <cell r="G84" t="str">
            <v>Church (Government Assisted)</v>
          </cell>
          <cell r="H84" t="str">
            <v>Efate</v>
          </cell>
          <cell r="I84" t="str">
            <v>Shefa</v>
          </cell>
          <cell r="J84" t="str">
            <v>0086701001</v>
          </cell>
          <cell r="K84" t="str">
            <v>LYCEE DE MONTMARTRE</v>
          </cell>
          <cell r="L84" t="str">
            <v>SS</v>
          </cell>
          <cell r="M84" t="str">
            <v>No</v>
          </cell>
          <cell r="N84" t="str">
            <v>No</v>
          </cell>
          <cell r="O84" t="str">
            <v>No</v>
          </cell>
          <cell r="P84" t="str">
            <v>No</v>
          </cell>
          <cell r="Q84" t="str">
            <v>No</v>
          </cell>
          <cell r="R84" t="str">
            <v>No</v>
          </cell>
          <cell r="S84" t="str">
            <v>No</v>
          </cell>
          <cell r="T84" t="str">
            <v>Yes</v>
          </cell>
          <cell r="U84" t="str">
            <v>Yes</v>
          </cell>
          <cell r="V84" t="str">
            <v>Yes</v>
          </cell>
          <cell r="W84" t="str">
            <v>Yes</v>
          </cell>
          <cell r="X84" t="str">
            <v>Yes</v>
          </cell>
          <cell r="Y84" t="str">
            <v>Yes</v>
          </cell>
          <cell r="Z84" t="str">
            <v>Yes</v>
          </cell>
          <cell r="AA84" t="str">
            <v>Yes</v>
          </cell>
          <cell r="AB84" t="str">
            <v>No</v>
          </cell>
          <cell r="AC84" t="str">
            <v>No</v>
          </cell>
          <cell r="AD84" t="str">
            <v xml:space="preserve">7 8 9 10 11 12 13 14 </v>
          </cell>
          <cell r="AE84" t="str">
            <v>No</v>
          </cell>
          <cell r="AF84" t="str">
            <v>No</v>
          </cell>
          <cell r="AG84" t="str">
            <v>Yes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No</v>
          </cell>
          <cell r="AQ84" t="str">
            <v>No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143</v>
          </cell>
          <cell r="BF84">
            <v>100</v>
          </cell>
          <cell r="BG84">
            <v>93</v>
          </cell>
          <cell r="BH84">
            <v>77</v>
          </cell>
          <cell r="BI84">
            <v>83</v>
          </cell>
          <cell r="BJ84">
            <v>56</v>
          </cell>
          <cell r="BK84">
            <v>70</v>
          </cell>
          <cell r="BL84">
            <v>73</v>
          </cell>
          <cell r="BM84">
            <v>0</v>
          </cell>
          <cell r="BN84">
            <v>0</v>
          </cell>
          <cell r="BO84">
            <v>695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143</v>
          </cell>
          <cell r="BX84">
            <v>100</v>
          </cell>
          <cell r="BY84">
            <v>93</v>
          </cell>
          <cell r="BZ84">
            <v>77</v>
          </cell>
          <cell r="CA84">
            <v>83</v>
          </cell>
          <cell r="CB84">
            <v>56</v>
          </cell>
          <cell r="CC84">
            <v>70</v>
          </cell>
          <cell r="CD84">
            <v>0</v>
          </cell>
          <cell r="CE84">
            <v>0</v>
          </cell>
          <cell r="CF84">
            <v>0</v>
          </cell>
          <cell r="CG84">
            <v>622</v>
          </cell>
        </row>
        <row r="85">
          <cell r="A85" t="str">
            <v>0554301</v>
          </cell>
          <cell r="B85" t="str">
            <v>Onesua Presbyterian College</v>
          </cell>
          <cell r="C85" t="str">
            <v>ENG</v>
          </cell>
          <cell r="D85" t="str">
            <v>PCV</v>
          </cell>
          <cell r="E85" t="str">
            <v>Presbyterian Church of Vanuatu</v>
          </cell>
          <cell r="F85" t="str">
            <v>G</v>
          </cell>
          <cell r="G85" t="str">
            <v>Church (Government Assisted)</v>
          </cell>
          <cell r="H85" t="str">
            <v>Efate</v>
          </cell>
          <cell r="I85" t="str">
            <v>Shefa</v>
          </cell>
          <cell r="J85" t="str">
            <v>0084729001</v>
          </cell>
          <cell r="K85" t="str">
            <v>ONESUA PRESBYTERIAN COLLEGE</v>
          </cell>
          <cell r="L85" t="str">
            <v>SS</v>
          </cell>
          <cell r="M85" t="str">
            <v>No</v>
          </cell>
          <cell r="N85" t="str">
            <v>No</v>
          </cell>
          <cell r="O85" t="str">
            <v>No</v>
          </cell>
          <cell r="P85" t="str">
            <v>No</v>
          </cell>
          <cell r="Q85" t="str">
            <v>No</v>
          </cell>
          <cell r="R85" t="str">
            <v>No</v>
          </cell>
          <cell r="S85" t="str">
            <v>No</v>
          </cell>
          <cell r="T85" t="str">
            <v>Yes</v>
          </cell>
          <cell r="U85" t="str">
            <v>Yes</v>
          </cell>
          <cell r="V85" t="str">
            <v>Yes</v>
          </cell>
          <cell r="W85" t="str">
            <v>Yes</v>
          </cell>
          <cell r="X85" t="str">
            <v>Yes</v>
          </cell>
          <cell r="Y85" t="str">
            <v>Yes</v>
          </cell>
          <cell r="Z85" t="str">
            <v>Yes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7 8 9 10 11 12 13 </v>
          </cell>
          <cell r="AE85" t="str">
            <v>No</v>
          </cell>
          <cell r="AF85" t="str">
            <v>No</v>
          </cell>
          <cell r="AG85" t="str">
            <v>Yes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No</v>
          </cell>
          <cell r="AQ85" t="str">
            <v>Yes</v>
          </cell>
          <cell r="AR85" t="str">
            <v>Yes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78</v>
          </cell>
          <cell r="BH85">
            <v>70</v>
          </cell>
          <cell r="BI85">
            <v>100</v>
          </cell>
          <cell r="BJ85">
            <v>129</v>
          </cell>
          <cell r="BK85">
            <v>90</v>
          </cell>
          <cell r="BL85">
            <v>0</v>
          </cell>
          <cell r="BM85">
            <v>0</v>
          </cell>
          <cell r="BN85">
            <v>0</v>
          </cell>
          <cell r="BO85">
            <v>467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78</v>
          </cell>
          <cell r="BZ85">
            <v>70</v>
          </cell>
          <cell r="CA85">
            <v>100</v>
          </cell>
          <cell r="CB85">
            <v>129</v>
          </cell>
          <cell r="CC85">
            <v>90</v>
          </cell>
          <cell r="CD85">
            <v>0</v>
          </cell>
          <cell r="CE85">
            <v>0</v>
          </cell>
          <cell r="CF85">
            <v>0</v>
          </cell>
          <cell r="CG85">
            <v>467</v>
          </cell>
        </row>
        <row r="86">
          <cell r="A86" t="str">
            <v>0554303</v>
          </cell>
          <cell r="B86" t="str">
            <v>Ulei Secondary</v>
          </cell>
          <cell r="C86" t="str">
            <v>ENG</v>
          </cell>
          <cell r="D86" t="str">
            <v>PEB_SHEFA</v>
          </cell>
          <cell r="E86" t="str">
            <v>Shefa PEB</v>
          </cell>
          <cell r="F86" t="str">
            <v>V</v>
          </cell>
          <cell r="G86" t="str">
            <v>Government of Vanuatu</v>
          </cell>
          <cell r="H86" t="str">
            <v>Efate</v>
          </cell>
          <cell r="I86" t="str">
            <v>Shefa</v>
          </cell>
          <cell r="J86" t="str">
            <v>0084722001</v>
          </cell>
          <cell r="K86" t="str">
            <v>ULEI JUNIOR SECONDARY SCHOOL</v>
          </cell>
          <cell r="L86" t="str">
            <v>SS</v>
          </cell>
          <cell r="M86" t="str">
            <v>No</v>
          </cell>
          <cell r="N86" t="str">
            <v>No</v>
          </cell>
          <cell r="O86" t="str">
            <v>No</v>
          </cell>
          <cell r="P86" t="str">
            <v>No</v>
          </cell>
          <cell r="Q86" t="str">
            <v>No</v>
          </cell>
          <cell r="R86" t="str">
            <v>No</v>
          </cell>
          <cell r="S86" t="str">
            <v>No</v>
          </cell>
          <cell r="T86" t="str">
            <v>Yes</v>
          </cell>
          <cell r="U86" t="str">
            <v>Yes</v>
          </cell>
          <cell r="V86" t="str">
            <v>Yes</v>
          </cell>
          <cell r="W86" t="str">
            <v>Yes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7 8 9 10 </v>
          </cell>
          <cell r="AE86" t="str">
            <v>No</v>
          </cell>
          <cell r="AF86" t="str">
            <v>No</v>
          </cell>
          <cell r="AG86" t="str">
            <v>Yes</v>
          </cell>
          <cell r="AH86" t="str">
            <v>No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No</v>
          </cell>
          <cell r="AQ86" t="str">
            <v>No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67</v>
          </cell>
          <cell r="BF86">
            <v>58</v>
          </cell>
          <cell r="BG86">
            <v>55</v>
          </cell>
          <cell r="BH86">
            <v>80</v>
          </cell>
          <cell r="BI86">
            <v>61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321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67</v>
          </cell>
          <cell r="BX86">
            <v>58</v>
          </cell>
          <cell r="BY86">
            <v>55</v>
          </cell>
          <cell r="BZ86">
            <v>80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260</v>
          </cell>
        </row>
        <row r="87">
          <cell r="A87" t="str">
            <v>0554408</v>
          </cell>
          <cell r="B87" t="str">
            <v>Sea Side Community Secondary</v>
          </cell>
          <cell r="C87" t="str">
            <v>ENG</v>
          </cell>
          <cell r="D87" t="str">
            <v>PCV</v>
          </cell>
          <cell r="E87" t="str">
            <v>Presbyterian Church of Vanuatu</v>
          </cell>
          <cell r="F87" t="str">
            <v>G</v>
          </cell>
          <cell r="G87" t="str">
            <v>Church (Government Assisted)</v>
          </cell>
          <cell r="H87" t="str">
            <v>Efate</v>
          </cell>
          <cell r="I87" t="str">
            <v>Shefa</v>
          </cell>
          <cell r="J87" t="str">
            <v>0087030001</v>
          </cell>
          <cell r="K87" t="str">
            <v>SEASIDE COMMUNITY SCHOOL</v>
          </cell>
          <cell r="L87" t="str">
            <v>SS</v>
          </cell>
          <cell r="M87" t="str">
            <v>No</v>
          </cell>
          <cell r="N87" t="str">
            <v>No</v>
          </cell>
          <cell r="O87" t="str">
            <v>No</v>
          </cell>
          <cell r="P87" t="str">
            <v>No</v>
          </cell>
          <cell r="Q87" t="str">
            <v>No</v>
          </cell>
          <cell r="R87" t="str">
            <v>No</v>
          </cell>
          <cell r="S87" t="str">
            <v>No</v>
          </cell>
          <cell r="T87" t="str">
            <v>Yes</v>
          </cell>
          <cell r="U87" t="str">
            <v>Yes</v>
          </cell>
          <cell r="V87" t="str">
            <v>Yes</v>
          </cell>
          <cell r="W87" t="str">
            <v>Yes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7 8 9 10 </v>
          </cell>
          <cell r="AE87" t="str">
            <v>No</v>
          </cell>
          <cell r="AF87" t="str">
            <v>No</v>
          </cell>
          <cell r="AG87" t="str">
            <v>Yes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Yes</v>
          </cell>
          <cell r="AR87" t="str">
            <v>Yes</v>
          </cell>
          <cell r="AS87" t="str">
            <v>Yes</v>
          </cell>
          <cell r="AT87" t="str">
            <v>Yes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53</v>
          </cell>
          <cell r="BF87">
            <v>39</v>
          </cell>
          <cell r="BG87">
            <v>46</v>
          </cell>
          <cell r="BH87">
            <v>31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169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53</v>
          </cell>
          <cell r="BX87">
            <v>39</v>
          </cell>
          <cell r="BY87">
            <v>46</v>
          </cell>
          <cell r="BZ87">
            <v>31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169</v>
          </cell>
        </row>
        <row r="88">
          <cell r="A88" t="str">
            <v>0554419</v>
          </cell>
          <cell r="B88" t="str">
            <v>Suango Mele French Secondary</v>
          </cell>
          <cell r="C88" t="str">
            <v>FRE</v>
          </cell>
          <cell r="D88" t="str">
            <v>PEB_SHEFA</v>
          </cell>
          <cell r="E88" t="str">
            <v>Shefa PEB</v>
          </cell>
          <cell r="F88" t="str">
            <v>V</v>
          </cell>
          <cell r="G88" t="str">
            <v>Government of Vanuatu</v>
          </cell>
          <cell r="H88" t="str">
            <v>Efate</v>
          </cell>
          <cell r="I88" t="str">
            <v>Shefa</v>
          </cell>
          <cell r="J88" t="str">
            <v>0084825001</v>
          </cell>
          <cell r="K88" t="str">
            <v>ECOLE PUBLIQUE DE SUANGO</v>
          </cell>
          <cell r="L88" t="str">
            <v>SS</v>
          </cell>
          <cell r="M88" t="str">
            <v>No</v>
          </cell>
          <cell r="N88" t="str">
            <v>No</v>
          </cell>
          <cell r="O88" t="str">
            <v>No</v>
          </cell>
          <cell r="P88" t="str">
            <v>No</v>
          </cell>
          <cell r="Q88" t="str">
            <v>No</v>
          </cell>
          <cell r="R88" t="str">
            <v>No</v>
          </cell>
          <cell r="S88" t="str">
            <v>No</v>
          </cell>
          <cell r="T88" t="str">
            <v>Yes</v>
          </cell>
          <cell r="U88" t="str">
            <v>Yes</v>
          </cell>
          <cell r="V88" t="str">
            <v>Yes</v>
          </cell>
          <cell r="W88" t="str">
            <v>Yes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7 8 9 10 </v>
          </cell>
          <cell r="AE88" t="str">
            <v>No</v>
          </cell>
          <cell r="AF88" t="str">
            <v>No</v>
          </cell>
          <cell r="AG88" t="str">
            <v>Yes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No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39</v>
          </cell>
          <cell r="BF88">
            <v>41</v>
          </cell>
          <cell r="BG88">
            <v>28</v>
          </cell>
          <cell r="BH88">
            <v>26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134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39</v>
          </cell>
          <cell r="BX88">
            <v>41</v>
          </cell>
          <cell r="BY88">
            <v>28</v>
          </cell>
          <cell r="BZ88">
            <v>26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134</v>
          </cell>
        </row>
        <row r="89">
          <cell r="A89" t="str">
            <v>0554423</v>
          </cell>
          <cell r="B89" t="str">
            <v>Suango Mele English Secondary</v>
          </cell>
          <cell r="C89" t="str">
            <v>ENG</v>
          </cell>
          <cell r="D89" t="str">
            <v>PEB_SHEFA</v>
          </cell>
          <cell r="E89" t="str">
            <v>Shefa PEB</v>
          </cell>
          <cell r="F89" t="str">
            <v>V</v>
          </cell>
          <cell r="G89" t="str">
            <v>Government of Vanuatu</v>
          </cell>
          <cell r="H89" t="str">
            <v>Efate</v>
          </cell>
          <cell r="I89" t="str">
            <v>Shefa</v>
          </cell>
          <cell r="J89" t="str">
            <v>0084825001</v>
          </cell>
          <cell r="K89" t="str">
            <v>ECOLE PUBLIQUE DE SUANGO</v>
          </cell>
          <cell r="L89" t="str">
            <v>SS</v>
          </cell>
          <cell r="M89" t="str">
            <v>No</v>
          </cell>
          <cell r="N89" t="str">
            <v>No</v>
          </cell>
          <cell r="O89" t="str">
            <v>No</v>
          </cell>
          <cell r="P89" t="str">
            <v>No</v>
          </cell>
          <cell r="Q89" t="str">
            <v>No</v>
          </cell>
          <cell r="R89" t="str">
            <v>No</v>
          </cell>
          <cell r="S89" t="str">
            <v>No</v>
          </cell>
          <cell r="T89" t="str">
            <v>Yes</v>
          </cell>
          <cell r="U89" t="str">
            <v>Yes</v>
          </cell>
          <cell r="V89" t="str">
            <v>Yes</v>
          </cell>
          <cell r="W89" t="str">
            <v>Yes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7 8 9 10 </v>
          </cell>
          <cell r="AE89" t="str">
            <v>No</v>
          </cell>
          <cell r="AF89" t="str">
            <v>No</v>
          </cell>
          <cell r="AG89" t="str">
            <v>Yes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Yes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No</v>
          </cell>
          <cell r="AW89" t="str">
            <v>No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22</v>
          </cell>
          <cell r="BH89">
            <v>32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54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22</v>
          </cell>
          <cell r="BZ89">
            <v>32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54</v>
          </cell>
        </row>
        <row r="90">
          <cell r="A90" t="str">
            <v>0554499</v>
          </cell>
          <cell r="B90" t="str">
            <v>Collège de Esnaar</v>
          </cell>
          <cell r="C90" t="str">
            <v>FRE</v>
          </cell>
          <cell r="D90" t="str">
            <v>PEB_SHEFA</v>
          </cell>
          <cell r="E90" t="str">
            <v>Shefa PEB</v>
          </cell>
          <cell r="F90" t="str">
            <v>V</v>
          </cell>
          <cell r="G90" t="str">
            <v>Government of Vanuatu</v>
          </cell>
          <cell r="H90" t="str">
            <v>Efate</v>
          </cell>
          <cell r="I90" t="str">
            <v>Shefa</v>
          </cell>
          <cell r="J90" t="str">
            <v>0084757001</v>
          </cell>
          <cell r="K90" t="str">
            <v>ECOLE PUBLIQUE ESNAAR</v>
          </cell>
          <cell r="L90" t="str">
            <v>SS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R90" t="str">
            <v>No</v>
          </cell>
          <cell r="S90" t="str">
            <v>No</v>
          </cell>
          <cell r="T90" t="str">
            <v>Yes</v>
          </cell>
          <cell r="U90" t="str">
            <v>Yes</v>
          </cell>
          <cell r="V90" t="str">
            <v>Yes</v>
          </cell>
          <cell r="W90" t="str">
            <v>Yes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7 8 9 10 </v>
          </cell>
          <cell r="AE90" t="str">
            <v>No</v>
          </cell>
          <cell r="AF90" t="str">
            <v>No</v>
          </cell>
          <cell r="AG90" t="str">
            <v>Yes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Yes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22</v>
          </cell>
          <cell r="BF90">
            <v>22</v>
          </cell>
          <cell r="BG90">
            <v>20</v>
          </cell>
          <cell r="BH90">
            <v>11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75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22</v>
          </cell>
          <cell r="BX90">
            <v>22</v>
          </cell>
          <cell r="BY90">
            <v>20</v>
          </cell>
          <cell r="BZ90">
            <v>11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75</v>
          </cell>
        </row>
        <row r="91">
          <cell r="A91" t="str">
            <v>055467</v>
          </cell>
          <cell r="B91" t="str">
            <v>Bethany Community Christian Secondary</v>
          </cell>
          <cell r="C91" t="str">
            <v>ENG</v>
          </cell>
          <cell r="D91" t="str">
            <v>AOG</v>
          </cell>
          <cell r="E91" t="str">
            <v>Assemblies of God</v>
          </cell>
          <cell r="F91" t="str">
            <v>G</v>
          </cell>
          <cell r="G91" t="str">
            <v>Church (Government Assisted)</v>
          </cell>
          <cell r="H91" t="str">
            <v>Efate</v>
          </cell>
          <cell r="I91" t="str">
            <v>Shefa</v>
          </cell>
          <cell r="L91" t="str">
            <v>SS</v>
          </cell>
          <cell r="M91" t="str">
            <v>No</v>
          </cell>
          <cell r="N91" t="str">
            <v>No</v>
          </cell>
          <cell r="O91" t="str">
            <v>No</v>
          </cell>
          <cell r="P91" t="str">
            <v>No</v>
          </cell>
          <cell r="Q91" t="str">
            <v>No</v>
          </cell>
          <cell r="R91" t="str">
            <v>No</v>
          </cell>
          <cell r="S91" t="str">
            <v>No</v>
          </cell>
          <cell r="T91" t="str">
            <v>Yes</v>
          </cell>
          <cell r="U91" t="str">
            <v>Yes</v>
          </cell>
          <cell r="V91" t="str">
            <v>Yes</v>
          </cell>
          <cell r="W91" t="str">
            <v>Yes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7 8 9 10 </v>
          </cell>
          <cell r="AE91" t="str">
            <v>No</v>
          </cell>
          <cell r="AF91" t="str">
            <v>No</v>
          </cell>
          <cell r="AG91" t="str">
            <v>Yes</v>
          </cell>
          <cell r="AH91" t="str">
            <v>No</v>
          </cell>
          <cell r="AI91" t="str">
            <v>No</v>
          </cell>
          <cell r="AJ91" t="str">
            <v>No</v>
          </cell>
          <cell r="AK91" t="str">
            <v>No</v>
          </cell>
          <cell r="AL91" t="str">
            <v>No</v>
          </cell>
          <cell r="AM91" t="str">
            <v>No</v>
          </cell>
          <cell r="AN91" t="str">
            <v>No</v>
          </cell>
          <cell r="AO91" t="str">
            <v>No</v>
          </cell>
          <cell r="AP91" t="str">
            <v>No</v>
          </cell>
          <cell r="AQ91" t="str">
            <v>No</v>
          </cell>
          <cell r="AR91" t="str">
            <v>No</v>
          </cell>
          <cell r="AS91" t="str">
            <v>No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Yes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A92" t="str">
            <v>0557445</v>
          </cell>
          <cell r="B92" t="str">
            <v>Eles Secondary</v>
          </cell>
          <cell r="C92" t="str">
            <v>ENG</v>
          </cell>
          <cell r="D92" t="str">
            <v>PEB_SHEFA</v>
          </cell>
          <cell r="E92" t="str">
            <v>Shefa PEB</v>
          </cell>
          <cell r="F92" t="str">
            <v>V</v>
          </cell>
          <cell r="G92" t="str">
            <v>Government of Vanuatu</v>
          </cell>
          <cell r="H92" t="str">
            <v>Nguna</v>
          </cell>
          <cell r="I92" t="str">
            <v>Shefa</v>
          </cell>
          <cell r="J92" t="str">
            <v>0084805001</v>
          </cell>
          <cell r="K92" t="str">
            <v>ELES PRIMARY SCHOOL</v>
          </cell>
          <cell r="L92" t="str">
            <v>SS</v>
          </cell>
          <cell r="M92" t="str">
            <v>No</v>
          </cell>
          <cell r="N92" t="str">
            <v>No</v>
          </cell>
          <cell r="O92" t="str">
            <v>No</v>
          </cell>
          <cell r="P92" t="str">
            <v>No</v>
          </cell>
          <cell r="Q92" t="str">
            <v>No</v>
          </cell>
          <cell r="R92" t="str">
            <v>No</v>
          </cell>
          <cell r="S92" t="str">
            <v>No</v>
          </cell>
          <cell r="T92" t="str">
            <v>Yes</v>
          </cell>
          <cell r="U92" t="str">
            <v>Yes</v>
          </cell>
          <cell r="V92" t="str">
            <v>Yes</v>
          </cell>
          <cell r="W92" t="str">
            <v>Yes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7 8 9 10 </v>
          </cell>
          <cell r="AE92" t="str">
            <v>No</v>
          </cell>
          <cell r="AF92" t="str">
            <v>No</v>
          </cell>
          <cell r="AG92" t="str">
            <v>Yes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Yes</v>
          </cell>
          <cell r="AR92" t="str">
            <v>Yes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53</v>
          </cell>
          <cell r="BF92">
            <v>44</v>
          </cell>
          <cell r="BG92">
            <v>41</v>
          </cell>
          <cell r="BH92">
            <v>28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166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53</v>
          </cell>
          <cell r="BX92">
            <v>44</v>
          </cell>
          <cell r="BY92">
            <v>41</v>
          </cell>
          <cell r="BZ92">
            <v>28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166</v>
          </cell>
        </row>
        <row r="93">
          <cell r="A93" t="str">
            <v>0663314</v>
          </cell>
          <cell r="B93" t="str">
            <v>Ipota Secondary</v>
          </cell>
          <cell r="C93" t="str">
            <v>ENG</v>
          </cell>
          <cell r="D93" t="str">
            <v>PEB_TAFEA</v>
          </cell>
          <cell r="E93" t="str">
            <v>Tafea PEB</v>
          </cell>
          <cell r="F93" t="str">
            <v>V</v>
          </cell>
          <cell r="G93" t="str">
            <v>Government of Vanuatu</v>
          </cell>
          <cell r="H93" t="str">
            <v>Erromango</v>
          </cell>
          <cell r="I93" t="str">
            <v>Tafea</v>
          </cell>
          <cell r="J93" t="str">
            <v>0084747001</v>
          </cell>
          <cell r="K93" t="str">
            <v>IPOTA JUNIOR SECONDARY SCHOOL</v>
          </cell>
          <cell r="L93" t="str">
            <v>SS</v>
          </cell>
          <cell r="M93" t="str">
            <v>No</v>
          </cell>
          <cell r="N93" t="str">
            <v>No</v>
          </cell>
          <cell r="O93" t="str">
            <v>No</v>
          </cell>
          <cell r="P93" t="str">
            <v>No</v>
          </cell>
          <cell r="Q93" t="str">
            <v>No</v>
          </cell>
          <cell r="R93" t="str">
            <v>No</v>
          </cell>
          <cell r="S93" t="str">
            <v>No</v>
          </cell>
          <cell r="T93" t="str">
            <v>Yes</v>
          </cell>
          <cell r="U93" t="str">
            <v>Yes</v>
          </cell>
          <cell r="V93" t="str">
            <v>Yes</v>
          </cell>
          <cell r="W93" t="str">
            <v>Yes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7 8 9 10 </v>
          </cell>
          <cell r="AE93" t="str">
            <v>No</v>
          </cell>
          <cell r="AF93" t="str">
            <v>No</v>
          </cell>
          <cell r="AG93" t="str">
            <v>Yes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Yes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62</v>
          </cell>
          <cell r="BF93">
            <v>40</v>
          </cell>
          <cell r="BG93">
            <v>42</v>
          </cell>
          <cell r="BH93">
            <v>31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175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62</v>
          </cell>
          <cell r="BX93">
            <v>40</v>
          </cell>
          <cell r="BY93">
            <v>42</v>
          </cell>
          <cell r="BZ93">
            <v>31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175</v>
          </cell>
        </row>
        <row r="94">
          <cell r="A94" t="str">
            <v>0663513</v>
          </cell>
          <cell r="B94" t="str">
            <v>William Bay Secondary</v>
          </cell>
          <cell r="C94" t="str">
            <v>ENG</v>
          </cell>
          <cell r="D94" t="str">
            <v>PCV</v>
          </cell>
          <cell r="E94" t="str">
            <v>Presbyterian Church of Vanuatu</v>
          </cell>
          <cell r="F94" t="str">
            <v>G</v>
          </cell>
          <cell r="G94" t="str">
            <v>Church (Government Assisted)</v>
          </cell>
          <cell r="H94" t="str">
            <v>Erromango</v>
          </cell>
          <cell r="I94" t="str">
            <v>Tafea</v>
          </cell>
          <cell r="J94" t="str">
            <v>0084951001</v>
          </cell>
          <cell r="K94" t="str">
            <v>DILLON'S BAY PRIMARY SCHOOL</v>
          </cell>
          <cell r="L94" t="str">
            <v>SS</v>
          </cell>
          <cell r="M94" t="str">
            <v>No</v>
          </cell>
          <cell r="N94" t="str">
            <v>No</v>
          </cell>
          <cell r="O94" t="str">
            <v>No</v>
          </cell>
          <cell r="P94" t="str">
            <v>No</v>
          </cell>
          <cell r="Q94" t="str">
            <v>No</v>
          </cell>
          <cell r="R94" t="str">
            <v>No</v>
          </cell>
          <cell r="S94" t="str">
            <v>No</v>
          </cell>
          <cell r="T94" t="str">
            <v>Yes</v>
          </cell>
          <cell r="U94" t="str">
            <v>Yes</v>
          </cell>
          <cell r="V94" t="str">
            <v>Yes</v>
          </cell>
          <cell r="W94" t="str">
            <v>Yes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7 8 9 10 </v>
          </cell>
          <cell r="AE94" t="str">
            <v>No</v>
          </cell>
          <cell r="AF94" t="str">
            <v>No</v>
          </cell>
          <cell r="AG94" t="str">
            <v>Yes</v>
          </cell>
          <cell r="AH94" t="str">
            <v>No</v>
          </cell>
          <cell r="AI94" t="str">
            <v>No</v>
          </cell>
          <cell r="AJ94" t="str">
            <v>Yes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Yes</v>
          </cell>
          <cell r="AQ94" t="str">
            <v>Yes</v>
          </cell>
          <cell r="AR94" t="str">
            <v>Yes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26</v>
          </cell>
          <cell r="BF94">
            <v>17</v>
          </cell>
          <cell r="BG94">
            <v>35</v>
          </cell>
          <cell r="BH94">
            <v>39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117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26</v>
          </cell>
          <cell r="BX94">
            <v>17</v>
          </cell>
          <cell r="BY94">
            <v>35</v>
          </cell>
          <cell r="BZ94">
            <v>39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117</v>
          </cell>
        </row>
        <row r="95">
          <cell r="A95" t="str">
            <v>0664301</v>
          </cell>
          <cell r="B95" t="str">
            <v>Ienaula Secondary</v>
          </cell>
          <cell r="C95" t="str">
            <v>ENG</v>
          </cell>
          <cell r="D95" t="str">
            <v>PEB_TAFEA</v>
          </cell>
          <cell r="E95" t="str">
            <v>Tafea PEB</v>
          </cell>
          <cell r="F95" t="str">
            <v>V</v>
          </cell>
          <cell r="G95" t="str">
            <v>Government of Vanuatu</v>
          </cell>
          <cell r="H95" t="str">
            <v>Tanna</v>
          </cell>
          <cell r="I95" t="str">
            <v>Tafea</v>
          </cell>
          <cell r="J95" t="str">
            <v>0084735001</v>
          </cell>
          <cell r="K95" t="str">
            <v>IENAULA JUNIOR SECONDARY SCHOOL</v>
          </cell>
          <cell r="L95" t="str">
            <v>SS</v>
          </cell>
          <cell r="M95" t="str">
            <v>No</v>
          </cell>
          <cell r="N95" t="str">
            <v>No</v>
          </cell>
          <cell r="O95" t="str">
            <v>No</v>
          </cell>
          <cell r="P95" t="str">
            <v>No</v>
          </cell>
          <cell r="Q95" t="str">
            <v>No</v>
          </cell>
          <cell r="R95" t="str">
            <v>No</v>
          </cell>
          <cell r="S95" t="str">
            <v>No</v>
          </cell>
          <cell r="T95" t="str">
            <v>Yes</v>
          </cell>
          <cell r="U95" t="str">
            <v>Yes</v>
          </cell>
          <cell r="V95" t="str">
            <v>Yes</v>
          </cell>
          <cell r="W95" t="str">
            <v>Yes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7 8 9 10 </v>
          </cell>
          <cell r="AE95" t="str">
            <v>No</v>
          </cell>
          <cell r="AF95" t="str">
            <v>No</v>
          </cell>
          <cell r="AG95" t="str">
            <v>Yes</v>
          </cell>
          <cell r="AH95" t="str">
            <v>No</v>
          </cell>
          <cell r="AI95" t="str">
            <v>No</v>
          </cell>
          <cell r="AJ95" t="str">
            <v>No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Yes</v>
          </cell>
          <cell r="AQ95" t="str">
            <v>Yes</v>
          </cell>
          <cell r="AR95" t="str">
            <v>Yes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58</v>
          </cell>
          <cell r="BF95">
            <v>64</v>
          </cell>
          <cell r="BG95">
            <v>41</v>
          </cell>
          <cell r="BH95">
            <v>43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206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58</v>
          </cell>
          <cell r="BX95">
            <v>64</v>
          </cell>
          <cell r="BY95">
            <v>41</v>
          </cell>
          <cell r="BZ95">
            <v>43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206</v>
          </cell>
        </row>
        <row r="96">
          <cell r="A96" t="str">
            <v>0664302</v>
          </cell>
          <cell r="B96" t="str">
            <v>Imaki Secondary</v>
          </cell>
          <cell r="C96" t="str">
            <v>FRE</v>
          </cell>
          <cell r="D96" t="str">
            <v>CATH</v>
          </cell>
          <cell r="E96" t="str">
            <v>Catholic Education Authority</v>
          </cell>
          <cell r="F96" t="str">
            <v>G</v>
          </cell>
          <cell r="G96" t="str">
            <v>Church (Government Assisted)</v>
          </cell>
          <cell r="H96" t="str">
            <v>Tanna</v>
          </cell>
          <cell r="I96" t="str">
            <v>Tafea</v>
          </cell>
          <cell r="J96" t="str">
            <v>0084740001</v>
          </cell>
          <cell r="K96" t="str">
            <v>COLLEGE D'IMAKI</v>
          </cell>
          <cell r="L96" t="str">
            <v>SS</v>
          </cell>
          <cell r="M96" t="str">
            <v>No</v>
          </cell>
          <cell r="N96" t="str">
            <v>No</v>
          </cell>
          <cell r="O96" t="str">
            <v>No</v>
          </cell>
          <cell r="P96" t="str">
            <v>No</v>
          </cell>
          <cell r="Q96" t="str">
            <v>No</v>
          </cell>
          <cell r="R96" t="str">
            <v>No</v>
          </cell>
          <cell r="S96" t="str">
            <v>No</v>
          </cell>
          <cell r="T96" t="str">
            <v>Yes</v>
          </cell>
          <cell r="U96" t="str">
            <v>Yes</v>
          </cell>
          <cell r="V96" t="str">
            <v>Yes</v>
          </cell>
          <cell r="W96" t="str">
            <v>Yes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7 8 9 10 </v>
          </cell>
          <cell r="AE96" t="str">
            <v>No</v>
          </cell>
          <cell r="AF96" t="str">
            <v>No</v>
          </cell>
          <cell r="AG96" t="str">
            <v>Yes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Yes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No</v>
          </cell>
          <cell r="AW96" t="str">
            <v>No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55</v>
          </cell>
          <cell r="BF96">
            <v>27</v>
          </cell>
          <cell r="BG96">
            <v>27</v>
          </cell>
          <cell r="BH96">
            <v>17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126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55</v>
          </cell>
          <cell r="BX96">
            <v>27</v>
          </cell>
          <cell r="BY96">
            <v>27</v>
          </cell>
          <cell r="BZ96">
            <v>17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126</v>
          </cell>
        </row>
        <row r="97">
          <cell r="A97" t="str">
            <v>0664303</v>
          </cell>
          <cell r="B97" t="str">
            <v>Isangel French Secondary</v>
          </cell>
          <cell r="C97" t="str">
            <v>FRE</v>
          </cell>
          <cell r="D97" t="str">
            <v>PEB_TAFEA</v>
          </cell>
          <cell r="E97" t="str">
            <v>Tafea PEB</v>
          </cell>
          <cell r="F97" t="str">
            <v>V</v>
          </cell>
          <cell r="G97" t="str">
            <v>Government of Vanuatu</v>
          </cell>
          <cell r="H97" t="str">
            <v>Tanna</v>
          </cell>
          <cell r="I97" t="str">
            <v>Tafea</v>
          </cell>
          <cell r="J97" t="str">
            <v>0084736001</v>
          </cell>
          <cell r="K97" t="str">
            <v>COLLEGE D' ISANGEL</v>
          </cell>
          <cell r="L97" t="str">
            <v>SS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R97" t="str">
            <v>No</v>
          </cell>
          <cell r="S97" t="str">
            <v>No</v>
          </cell>
          <cell r="T97" t="str">
            <v>Yes</v>
          </cell>
          <cell r="U97" t="str">
            <v>Yes</v>
          </cell>
          <cell r="V97" t="str">
            <v>Yes</v>
          </cell>
          <cell r="W97" t="str">
            <v>Yes</v>
          </cell>
          <cell r="X97" t="str">
            <v>Yes</v>
          </cell>
          <cell r="Y97" t="str">
            <v>Yes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7 8 9 10 11 12 </v>
          </cell>
          <cell r="AE97" t="str">
            <v>No</v>
          </cell>
          <cell r="AF97" t="str">
            <v>No</v>
          </cell>
          <cell r="AG97" t="str">
            <v>Yes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No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29</v>
          </cell>
          <cell r="BF97">
            <v>36</v>
          </cell>
          <cell r="BG97">
            <v>21</v>
          </cell>
          <cell r="BH97">
            <v>17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103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29</v>
          </cell>
          <cell r="BX97">
            <v>36</v>
          </cell>
          <cell r="BY97">
            <v>21</v>
          </cell>
          <cell r="BZ97">
            <v>17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103</v>
          </cell>
        </row>
        <row r="98">
          <cell r="A98" t="str">
            <v>0664304</v>
          </cell>
          <cell r="B98" t="str">
            <v>Kwataparen Secondary</v>
          </cell>
          <cell r="C98" t="str">
            <v>ENG</v>
          </cell>
          <cell r="D98" t="str">
            <v>SDA</v>
          </cell>
          <cell r="E98" t="str">
            <v>Seven Day Adventist</v>
          </cell>
          <cell r="F98" t="str">
            <v>G</v>
          </cell>
          <cell r="G98" t="str">
            <v>Church (Government Assisted)</v>
          </cell>
          <cell r="H98" t="str">
            <v>Tanna</v>
          </cell>
          <cell r="I98" t="str">
            <v>Tafea</v>
          </cell>
          <cell r="J98" t="str">
            <v>0084743001</v>
          </cell>
          <cell r="K98" t="str">
            <v>KWATAPAREN JUNIOR SECONDARY SCHOOL</v>
          </cell>
          <cell r="L98" t="str">
            <v>SS</v>
          </cell>
          <cell r="M98" t="str">
            <v>No</v>
          </cell>
          <cell r="N98" t="str">
            <v>No</v>
          </cell>
          <cell r="O98" t="str">
            <v>No</v>
          </cell>
          <cell r="P98" t="str">
            <v>No</v>
          </cell>
          <cell r="Q98" t="str">
            <v>No</v>
          </cell>
          <cell r="R98" t="str">
            <v>No</v>
          </cell>
          <cell r="S98" t="str">
            <v>No</v>
          </cell>
          <cell r="T98" t="str">
            <v>Yes</v>
          </cell>
          <cell r="U98" t="str">
            <v>Yes</v>
          </cell>
          <cell r="V98" t="str">
            <v>Yes</v>
          </cell>
          <cell r="W98" t="str">
            <v>Yes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7 8 9 10 </v>
          </cell>
          <cell r="AE98" t="str">
            <v>No</v>
          </cell>
          <cell r="AF98" t="str">
            <v>No</v>
          </cell>
          <cell r="AG98" t="str">
            <v>Yes</v>
          </cell>
          <cell r="AH98" t="str">
            <v>No</v>
          </cell>
          <cell r="AI98" t="str">
            <v>No</v>
          </cell>
          <cell r="AJ98" t="str">
            <v>No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91</v>
          </cell>
          <cell r="BF98">
            <v>85</v>
          </cell>
          <cell r="BG98">
            <v>73</v>
          </cell>
          <cell r="BH98">
            <v>62</v>
          </cell>
          <cell r="BI98">
            <v>70</v>
          </cell>
          <cell r="BJ98">
            <v>51</v>
          </cell>
          <cell r="BK98">
            <v>19</v>
          </cell>
          <cell r="BL98">
            <v>0</v>
          </cell>
          <cell r="BM98">
            <v>0</v>
          </cell>
          <cell r="BN98">
            <v>0</v>
          </cell>
          <cell r="BO98">
            <v>451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91</v>
          </cell>
          <cell r="BX98">
            <v>85</v>
          </cell>
          <cell r="BY98">
            <v>73</v>
          </cell>
          <cell r="BZ98">
            <v>62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311</v>
          </cell>
        </row>
        <row r="99">
          <cell r="A99" t="str">
            <v>0664305</v>
          </cell>
          <cell r="B99" t="str">
            <v>Lenakel Secondary</v>
          </cell>
          <cell r="C99" t="str">
            <v>ENG</v>
          </cell>
          <cell r="D99" t="str">
            <v>PCV</v>
          </cell>
          <cell r="E99" t="str">
            <v>Presbyterian Church of Vanuatu</v>
          </cell>
          <cell r="F99" t="str">
            <v>G</v>
          </cell>
          <cell r="G99" t="str">
            <v>Church (Government Assisted)</v>
          </cell>
          <cell r="H99" t="str">
            <v>Tanna</v>
          </cell>
          <cell r="I99" t="str">
            <v>Tafea</v>
          </cell>
          <cell r="J99" t="str">
            <v>0084737001</v>
          </cell>
          <cell r="K99" t="str">
            <v>LENAKEL JUNIOR SECONDARY SCHOOL</v>
          </cell>
          <cell r="L99" t="str">
            <v>SS</v>
          </cell>
          <cell r="M99" t="str">
            <v>No</v>
          </cell>
          <cell r="N99" t="str">
            <v>No</v>
          </cell>
          <cell r="O99" t="str">
            <v>No</v>
          </cell>
          <cell r="P99" t="str">
            <v>No</v>
          </cell>
          <cell r="Q99" t="str">
            <v>No</v>
          </cell>
          <cell r="R99" t="str">
            <v>No</v>
          </cell>
          <cell r="S99" t="str">
            <v>No</v>
          </cell>
          <cell r="T99" t="str">
            <v>Yes</v>
          </cell>
          <cell r="U99" t="str">
            <v>Yes</v>
          </cell>
          <cell r="V99" t="str">
            <v>Yes</v>
          </cell>
          <cell r="W99" t="str">
            <v>Yes</v>
          </cell>
          <cell r="X99" t="str">
            <v>Yes</v>
          </cell>
          <cell r="Y99" t="str">
            <v>Yes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7 8 9 10 11 12 </v>
          </cell>
          <cell r="AE99" t="str">
            <v>No</v>
          </cell>
          <cell r="AF99" t="str">
            <v>No</v>
          </cell>
          <cell r="AG99" t="str">
            <v>Yes</v>
          </cell>
          <cell r="AH99" t="str">
            <v>No</v>
          </cell>
          <cell r="AI99" t="str">
            <v>No</v>
          </cell>
          <cell r="AJ99" t="str">
            <v>Yes</v>
          </cell>
          <cell r="AK99" t="str">
            <v>Yes</v>
          </cell>
          <cell r="AL99" t="str">
            <v>Yes</v>
          </cell>
          <cell r="AM99" t="str">
            <v>Yes</v>
          </cell>
          <cell r="AN99" t="str">
            <v>Yes</v>
          </cell>
          <cell r="AO99" t="str">
            <v>Yes</v>
          </cell>
          <cell r="AP99" t="str">
            <v>Yes</v>
          </cell>
          <cell r="AQ99" t="str">
            <v>Yes</v>
          </cell>
          <cell r="AR99" t="str">
            <v>Yes</v>
          </cell>
          <cell r="AS99" t="str">
            <v>Yes</v>
          </cell>
          <cell r="AT99" t="str">
            <v>No</v>
          </cell>
          <cell r="AU99" t="str">
            <v>Yes</v>
          </cell>
          <cell r="AV99" t="str">
            <v>No</v>
          </cell>
          <cell r="AW99" t="str">
            <v>No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176</v>
          </cell>
          <cell r="BF99">
            <v>211</v>
          </cell>
          <cell r="BG99">
            <v>131</v>
          </cell>
          <cell r="BH99">
            <v>125</v>
          </cell>
          <cell r="BI99">
            <v>96</v>
          </cell>
          <cell r="BJ99">
            <v>102</v>
          </cell>
          <cell r="BK99">
            <v>44</v>
          </cell>
          <cell r="BL99">
            <v>0</v>
          </cell>
          <cell r="BM99">
            <v>0</v>
          </cell>
          <cell r="BN99">
            <v>0</v>
          </cell>
          <cell r="BO99">
            <v>885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176</v>
          </cell>
          <cell r="BX99">
            <v>211</v>
          </cell>
          <cell r="BY99">
            <v>131</v>
          </cell>
          <cell r="BZ99">
            <v>125</v>
          </cell>
          <cell r="CA99">
            <v>96</v>
          </cell>
          <cell r="CB99">
            <v>102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841</v>
          </cell>
        </row>
        <row r="100">
          <cell r="A100" t="str">
            <v>0664308</v>
          </cell>
          <cell r="B100" t="str">
            <v>Tafea college</v>
          </cell>
          <cell r="C100" t="str">
            <v>ENG</v>
          </cell>
          <cell r="D100" t="str">
            <v>PEB_TAFEA</v>
          </cell>
          <cell r="E100" t="str">
            <v>Tafea PEB</v>
          </cell>
          <cell r="F100" t="str">
            <v>V</v>
          </cell>
          <cell r="G100" t="str">
            <v>Government of Vanuatu</v>
          </cell>
          <cell r="H100" t="str">
            <v>Tanna</v>
          </cell>
          <cell r="I100" t="str">
            <v>Tafea</v>
          </cell>
          <cell r="J100" t="str">
            <v>0084738001</v>
          </cell>
          <cell r="K100" t="str">
            <v>TAFEA COLLEGE</v>
          </cell>
          <cell r="L100" t="str">
            <v>SS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No</v>
          </cell>
          <cell r="Q100" t="str">
            <v>No</v>
          </cell>
          <cell r="R100" t="str">
            <v>No</v>
          </cell>
          <cell r="S100" t="str">
            <v>No</v>
          </cell>
          <cell r="T100" t="str">
            <v>Yes</v>
          </cell>
          <cell r="U100" t="str">
            <v>Yes</v>
          </cell>
          <cell r="V100" t="str">
            <v>Yes</v>
          </cell>
          <cell r="W100" t="str">
            <v>Yes</v>
          </cell>
          <cell r="X100" t="str">
            <v>Yes</v>
          </cell>
          <cell r="Y100" t="str">
            <v>Yes</v>
          </cell>
          <cell r="Z100" t="str">
            <v>Yes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7 8 9 10 11 12 13 </v>
          </cell>
          <cell r="AE100" t="str">
            <v>No</v>
          </cell>
          <cell r="AF100" t="str">
            <v>No</v>
          </cell>
          <cell r="AG100" t="str">
            <v>Yes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Yes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81</v>
          </cell>
          <cell r="BF100">
            <v>76</v>
          </cell>
          <cell r="BG100">
            <v>58</v>
          </cell>
          <cell r="BH100">
            <v>70</v>
          </cell>
          <cell r="BI100">
            <v>79</v>
          </cell>
          <cell r="BJ100">
            <v>45</v>
          </cell>
          <cell r="BK100">
            <v>20</v>
          </cell>
          <cell r="BL100">
            <v>0</v>
          </cell>
          <cell r="BM100">
            <v>0</v>
          </cell>
          <cell r="BN100">
            <v>0</v>
          </cell>
          <cell r="BO100">
            <v>429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81</v>
          </cell>
          <cell r="BX100">
            <v>76</v>
          </cell>
          <cell r="BY100">
            <v>58</v>
          </cell>
          <cell r="BZ100">
            <v>70</v>
          </cell>
          <cell r="CA100">
            <v>79</v>
          </cell>
          <cell r="CB100">
            <v>45</v>
          </cell>
          <cell r="CC100">
            <v>20</v>
          </cell>
          <cell r="CD100">
            <v>0</v>
          </cell>
          <cell r="CE100">
            <v>0</v>
          </cell>
          <cell r="CF100">
            <v>0</v>
          </cell>
          <cell r="CG100">
            <v>429</v>
          </cell>
        </row>
        <row r="101">
          <cell r="A101" t="str">
            <v>0664309</v>
          </cell>
          <cell r="B101" t="str">
            <v>Collège de Tafea/ Lycée de Tafea</v>
          </cell>
          <cell r="C101" t="str">
            <v>FRE</v>
          </cell>
          <cell r="D101" t="str">
            <v>PEB_TAFEA</v>
          </cell>
          <cell r="E101" t="str">
            <v>Tafea PEB</v>
          </cell>
          <cell r="F101" t="str">
            <v>V</v>
          </cell>
          <cell r="G101" t="str">
            <v>Government of Vanuatu</v>
          </cell>
          <cell r="H101" t="str">
            <v>Tanna</v>
          </cell>
          <cell r="I101" t="str">
            <v>Tafea</v>
          </cell>
          <cell r="J101" t="str">
            <v>0084738001</v>
          </cell>
          <cell r="K101" t="str">
            <v>TAFEA COLLEGE</v>
          </cell>
          <cell r="L101" t="str">
            <v>SS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No</v>
          </cell>
          <cell r="Q101" t="str">
            <v>No</v>
          </cell>
          <cell r="R101" t="str">
            <v>No</v>
          </cell>
          <cell r="S101" t="str">
            <v>No</v>
          </cell>
          <cell r="T101" t="str">
            <v>Yes</v>
          </cell>
          <cell r="U101" t="str">
            <v>Yes</v>
          </cell>
          <cell r="V101" t="str">
            <v>Yes</v>
          </cell>
          <cell r="W101" t="str">
            <v>Yes</v>
          </cell>
          <cell r="X101" t="str">
            <v>Yes</v>
          </cell>
          <cell r="Y101" t="str">
            <v>Yes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7 8 9 10 11 12 </v>
          </cell>
          <cell r="AE101" t="str">
            <v>No</v>
          </cell>
          <cell r="AF101" t="str">
            <v>No</v>
          </cell>
          <cell r="AG101" t="str">
            <v>Yes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10</v>
          </cell>
          <cell r="BF101">
            <v>28</v>
          </cell>
          <cell r="BG101">
            <v>25</v>
          </cell>
          <cell r="BH101">
            <v>13</v>
          </cell>
          <cell r="BI101">
            <v>42</v>
          </cell>
          <cell r="BJ101">
            <v>32</v>
          </cell>
          <cell r="BK101">
            <v>20</v>
          </cell>
          <cell r="BL101">
            <v>0</v>
          </cell>
          <cell r="BM101">
            <v>0</v>
          </cell>
          <cell r="BN101">
            <v>0</v>
          </cell>
          <cell r="BO101">
            <v>170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10</v>
          </cell>
          <cell r="BX101">
            <v>28</v>
          </cell>
          <cell r="BY101">
            <v>25</v>
          </cell>
          <cell r="BZ101">
            <v>13</v>
          </cell>
          <cell r="CA101">
            <v>42</v>
          </cell>
          <cell r="CB101">
            <v>32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150</v>
          </cell>
        </row>
        <row r="102">
          <cell r="A102" t="str">
            <v>0664313</v>
          </cell>
          <cell r="B102" t="str">
            <v>Lowanatom Secondary</v>
          </cell>
          <cell r="C102" t="str">
            <v>FRE</v>
          </cell>
          <cell r="D102" t="str">
            <v>CATH</v>
          </cell>
          <cell r="E102" t="str">
            <v>Catholic Education Authority</v>
          </cell>
          <cell r="F102" t="str">
            <v>G</v>
          </cell>
          <cell r="G102" t="str">
            <v>Church (Government Assisted)</v>
          </cell>
          <cell r="H102" t="str">
            <v>Tanna</v>
          </cell>
          <cell r="I102" t="str">
            <v>Tafea</v>
          </cell>
          <cell r="J102" t="str">
            <v>0084741001</v>
          </cell>
          <cell r="K102" t="str">
            <v>COLLEGE TECHNIQUE LOWANATOM</v>
          </cell>
          <cell r="L102" t="str">
            <v>SS</v>
          </cell>
          <cell r="M102" t="str">
            <v>No</v>
          </cell>
          <cell r="N102" t="str">
            <v>No</v>
          </cell>
          <cell r="O102" t="str">
            <v>No</v>
          </cell>
          <cell r="P102" t="str">
            <v>No</v>
          </cell>
          <cell r="Q102" t="str">
            <v>No</v>
          </cell>
          <cell r="R102" t="str">
            <v>No</v>
          </cell>
          <cell r="S102" t="str">
            <v>No</v>
          </cell>
          <cell r="T102" t="str">
            <v>Yes</v>
          </cell>
          <cell r="U102" t="str">
            <v>Yes</v>
          </cell>
          <cell r="V102" t="str">
            <v>Yes</v>
          </cell>
          <cell r="W102" t="str">
            <v>Yes</v>
          </cell>
          <cell r="X102" t="str">
            <v>Yes</v>
          </cell>
          <cell r="Y102" t="str">
            <v>Yes</v>
          </cell>
          <cell r="Z102" t="str">
            <v>Yes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7 8 9 10 11 12 13 </v>
          </cell>
          <cell r="AE102" t="str">
            <v>No</v>
          </cell>
          <cell r="AF102" t="str">
            <v>No</v>
          </cell>
          <cell r="AG102" t="str">
            <v>Yes</v>
          </cell>
          <cell r="AH102" t="str">
            <v>No</v>
          </cell>
          <cell r="AI102" t="str">
            <v>No</v>
          </cell>
          <cell r="AJ102" t="str">
            <v>Yes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Yes</v>
          </cell>
          <cell r="AO102" t="str">
            <v>Yes</v>
          </cell>
          <cell r="AP102" t="str">
            <v>Yes</v>
          </cell>
          <cell r="AQ102" t="str">
            <v>Yes</v>
          </cell>
          <cell r="AR102" t="str">
            <v>Yes</v>
          </cell>
          <cell r="AS102" t="str">
            <v>Yes</v>
          </cell>
          <cell r="AT102" t="str">
            <v>Yes</v>
          </cell>
          <cell r="AU102" t="str">
            <v>Yes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74</v>
          </cell>
          <cell r="BF102">
            <v>61</v>
          </cell>
          <cell r="BG102">
            <v>35</v>
          </cell>
          <cell r="BH102">
            <v>38</v>
          </cell>
          <cell r="BI102">
            <v>51</v>
          </cell>
          <cell r="BJ102">
            <v>54</v>
          </cell>
          <cell r="BK102">
            <v>34</v>
          </cell>
          <cell r="BL102">
            <v>0</v>
          </cell>
          <cell r="BM102">
            <v>0</v>
          </cell>
          <cell r="BN102">
            <v>0</v>
          </cell>
          <cell r="BO102">
            <v>347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74</v>
          </cell>
          <cell r="BX102">
            <v>61</v>
          </cell>
          <cell r="BY102">
            <v>35</v>
          </cell>
          <cell r="BZ102">
            <v>38</v>
          </cell>
          <cell r="CA102">
            <v>51</v>
          </cell>
          <cell r="CB102">
            <v>54</v>
          </cell>
          <cell r="CC102">
            <v>34</v>
          </cell>
          <cell r="CD102">
            <v>0</v>
          </cell>
          <cell r="CE102">
            <v>0</v>
          </cell>
          <cell r="CF102">
            <v>0</v>
          </cell>
          <cell r="CG102">
            <v>347</v>
          </cell>
        </row>
        <row r="103">
          <cell r="A103" t="str">
            <v>0664476</v>
          </cell>
          <cell r="B103" t="str">
            <v>Lowiepeng Secondary</v>
          </cell>
          <cell r="C103" t="str">
            <v>FRE</v>
          </cell>
          <cell r="D103" t="str">
            <v>PEB_TAFEA</v>
          </cell>
          <cell r="E103" t="str">
            <v>Tafea PEB</v>
          </cell>
          <cell r="F103" t="str">
            <v>V</v>
          </cell>
          <cell r="G103" t="str">
            <v>Government of Vanuatu</v>
          </cell>
          <cell r="H103" t="str">
            <v>Tanna</v>
          </cell>
          <cell r="I103" t="str">
            <v>Tafea</v>
          </cell>
          <cell r="J103" t="str">
            <v>0084991001</v>
          </cell>
          <cell r="K103" t="str">
            <v>LOWIEPENG SECONDARY SCHOOL</v>
          </cell>
          <cell r="L103" t="str">
            <v>SS</v>
          </cell>
          <cell r="M103" t="str">
            <v>No</v>
          </cell>
          <cell r="N103" t="str">
            <v>No</v>
          </cell>
          <cell r="O103" t="str">
            <v>No</v>
          </cell>
          <cell r="P103" t="str">
            <v>No</v>
          </cell>
          <cell r="Q103" t="str">
            <v>No</v>
          </cell>
          <cell r="R103" t="str">
            <v>No</v>
          </cell>
          <cell r="S103" t="str">
            <v>No</v>
          </cell>
          <cell r="T103" t="str">
            <v>Yes</v>
          </cell>
          <cell r="U103" t="str">
            <v>Yes</v>
          </cell>
          <cell r="V103" t="str">
            <v>Yes</v>
          </cell>
          <cell r="W103" t="str">
            <v>Yes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7 8 9 10 </v>
          </cell>
          <cell r="AE103" t="str">
            <v>No</v>
          </cell>
          <cell r="AF103" t="str">
            <v>No</v>
          </cell>
          <cell r="AG103" t="str">
            <v>Yes</v>
          </cell>
          <cell r="AH103" t="str">
            <v>No</v>
          </cell>
          <cell r="AI103" t="str">
            <v>No</v>
          </cell>
          <cell r="AJ103" t="str">
            <v>No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No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44</v>
          </cell>
          <cell r="BF103">
            <v>20</v>
          </cell>
          <cell r="BG103">
            <v>24</v>
          </cell>
          <cell r="BH103">
            <v>15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103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44</v>
          </cell>
          <cell r="BX103">
            <v>20</v>
          </cell>
          <cell r="BY103">
            <v>24</v>
          </cell>
          <cell r="BZ103">
            <v>15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103</v>
          </cell>
        </row>
        <row r="104">
          <cell r="A104" t="str">
            <v>0664495</v>
          </cell>
          <cell r="B104" t="str">
            <v>Kwamera Secondary</v>
          </cell>
          <cell r="C104" t="str">
            <v>ENG</v>
          </cell>
          <cell r="D104" t="str">
            <v>PEB_TAFEA</v>
          </cell>
          <cell r="E104" t="str">
            <v>Tafea PEB</v>
          </cell>
          <cell r="F104" t="str">
            <v>V</v>
          </cell>
          <cell r="G104" t="str">
            <v>Government of Vanuatu</v>
          </cell>
          <cell r="H104" t="str">
            <v>Tanna</v>
          </cell>
          <cell r="I104" t="str">
            <v>Tafea</v>
          </cell>
          <cell r="J104" t="str">
            <v>0103593001</v>
          </cell>
          <cell r="K104" t="str">
            <v>KWAMERA, JUNIOR SECONDARY SCHOOL</v>
          </cell>
          <cell r="L104" t="str">
            <v>SS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No</v>
          </cell>
          <cell r="Q104" t="str">
            <v>No</v>
          </cell>
          <cell r="R104" t="str">
            <v>No</v>
          </cell>
          <cell r="S104" t="str">
            <v>No</v>
          </cell>
          <cell r="T104" t="str">
            <v>Yes</v>
          </cell>
          <cell r="U104" t="str">
            <v>Yes</v>
          </cell>
          <cell r="V104" t="str">
            <v>Yes</v>
          </cell>
          <cell r="W104" t="str">
            <v>Yes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7 8 9 10 </v>
          </cell>
          <cell r="AE104" t="str">
            <v>No</v>
          </cell>
          <cell r="AF104" t="str">
            <v>No</v>
          </cell>
          <cell r="AG104" t="str">
            <v>Yes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Yes</v>
          </cell>
          <cell r="AQ104" t="str">
            <v>Yes</v>
          </cell>
          <cell r="AR104" t="str">
            <v>Yes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27</v>
          </cell>
          <cell r="BF104">
            <v>19</v>
          </cell>
          <cell r="BG104">
            <v>27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73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</v>
          </cell>
          <cell r="BX104">
            <v>19</v>
          </cell>
          <cell r="BY104">
            <v>27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73</v>
          </cell>
        </row>
        <row r="105">
          <cell r="A105" t="str">
            <v>0664506</v>
          </cell>
          <cell r="B105" t="str">
            <v>Naluken Secondary</v>
          </cell>
          <cell r="C105" t="str">
            <v>ENG</v>
          </cell>
          <cell r="D105" t="str">
            <v>PEB_TAFEA</v>
          </cell>
          <cell r="E105" t="str">
            <v>Tafea PEB</v>
          </cell>
          <cell r="F105" t="str">
            <v>V</v>
          </cell>
          <cell r="G105" t="str">
            <v>Government of Vanuatu</v>
          </cell>
          <cell r="H105" t="str">
            <v>Tanna</v>
          </cell>
          <cell r="I105" t="str">
            <v>Tafea</v>
          </cell>
          <cell r="J105" t="str">
            <v>0120249001</v>
          </cell>
          <cell r="K105" t="str">
            <v>NALUKEN JUNIOR SECONDARY</v>
          </cell>
          <cell r="L105" t="str">
            <v>SS</v>
          </cell>
          <cell r="M105" t="str">
            <v>No</v>
          </cell>
          <cell r="N105" t="str">
            <v>No</v>
          </cell>
          <cell r="O105" t="str">
            <v>No</v>
          </cell>
          <cell r="P105" t="str">
            <v>No</v>
          </cell>
          <cell r="Q105" t="str">
            <v>No</v>
          </cell>
          <cell r="R105" t="str">
            <v>No</v>
          </cell>
          <cell r="S105" t="str">
            <v>No</v>
          </cell>
          <cell r="T105" t="str">
            <v>Yes</v>
          </cell>
          <cell r="U105" t="str">
            <v>Yes</v>
          </cell>
          <cell r="V105" t="str">
            <v>Yes</v>
          </cell>
          <cell r="W105" t="str">
            <v>Yes</v>
          </cell>
          <cell r="X105" t="str">
            <v>Yes</v>
          </cell>
          <cell r="Y105" t="str">
            <v>Yes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7 8 9 10 11 12 </v>
          </cell>
          <cell r="AE105" t="str">
            <v>No</v>
          </cell>
          <cell r="AF105" t="str">
            <v>No</v>
          </cell>
          <cell r="AG105" t="str">
            <v>Yes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No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Yes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132</v>
          </cell>
          <cell r="BF105">
            <v>136</v>
          </cell>
          <cell r="BG105">
            <v>53</v>
          </cell>
          <cell r="BH105">
            <v>54</v>
          </cell>
          <cell r="BI105">
            <v>25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400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132</v>
          </cell>
          <cell r="BX105">
            <v>136</v>
          </cell>
          <cell r="BY105">
            <v>53</v>
          </cell>
          <cell r="BZ105">
            <v>54</v>
          </cell>
          <cell r="CA105">
            <v>25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400</v>
          </cell>
        </row>
        <row r="106">
          <cell r="A106" t="str">
            <v>0664509</v>
          </cell>
          <cell r="B106" t="str">
            <v>Latan (Tuhu) Secondary</v>
          </cell>
          <cell r="C106" t="str">
            <v>ENG</v>
          </cell>
          <cell r="D106" t="str">
            <v>PEB_TAFEA</v>
          </cell>
          <cell r="E106" t="str">
            <v>Tafea PEB</v>
          </cell>
          <cell r="F106" t="str">
            <v>V</v>
          </cell>
          <cell r="G106" t="str">
            <v>Government of Vanuatu</v>
          </cell>
          <cell r="H106" t="str">
            <v>Tanna</v>
          </cell>
          <cell r="I106" t="str">
            <v>Tafea</v>
          </cell>
          <cell r="J106" t="str">
            <v>0128894001</v>
          </cell>
          <cell r="K106" t="str">
            <v>LATAN JUNIOR SECONDARY SCHOOL</v>
          </cell>
          <cell r="L106" t="str">
            <v>SS</v>
          </cell>
          <cell r="M106" t="str">
            <v>No</v>
          </cell>
          <cell r="N106" t="str">
            <v>No</v>
          </cell>
          <cell r="O106" t="str">
            <v>No</v>
          </cell>
          <cell r="P106" t="str">
            <v>No</v>
          </cell>
          <cell r="Q106" t="str">
            <v>No</v>
          </cell>
          <cell r="R106" t="str">
            <v>No</v>
          </cell>
          <cell r="S106" t="str">
            <v>No</v>
          </cell>
          <cell r="T106" t="str">
            <v>Yes</v>
          </cell>
          <cell r="U106" t="str">
            <v>Yes</v>
          </cell>
          <cell r="V106" t="str">
            <v>Yes</v>
          </cell>
          <cell r="W106" t="str">
            <v>Yes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7 8 9 10 </v>
          </cell>
          <cell r="AE106" t="str">
            <v>No</v>
          </cell>
          <cell r="AF106" t="str">
            <v>No</v>
          </cell>
          <cell r="AG106" t="str">
            <v>Yes</v>
          </cell>
          <cell r="AH106" t="str">
            <v>No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55</v>
          </cell>
          <cell r="BF106">
            <v>71</v>
          </cell>
          <cell r="BG106">
            <v>71</v>
          </cell>
          <cell r="BH106">
            <v>40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237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55</v>
          </cell>
          <cell r="BX106">
            <v>71</v>
          </cell>
          <cell r="BY106">
            <v>71</v>
          </cell>
          <cell r="BZ106">
            <v>40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237</v>
          </cell>
        </row>
        <row r="107">
          <cell r="A107" t="str">
            <v>0664522</v>
          </cell>
          <cell r="B107" t="str">
            <v>Lamlu Secondary</v>
          </cell>
          <cell r="C107" t="str">
            <v>FRE</v>
          </cell>
          <cell r="D107" t="str">
            <v>CATH</v>
          </cell>
          <cell r="E107" t="str">
            <v>Catholic Education Authority</v>
          </cell>
          <cell r="F107" t="str">
            <v>G</v>
          </cell>
          <cell r="G107" t="str">
            <v>Church (Government Assisted)</v>
          </cell>
          <cell r="H107" t="str">
            <v>Tanna</v>
          </cell>
          <cell r="I107" t="str">
            <v>Tafea</v>
          </cell>
          <cell r="J107" t="str">
            <v>0085119001</v>
          </cell>
          <cell r="K107" t="str">
            <v>LAMLU PRIMARY SCHOOL</v>
          </cell>
          <cell r="L107" t="str">
            <v>SS</v>
          </cell>
          <cell r="M107" t="str">
            <v>No</v>
          </cell>
          <cell r="N107" t="str">
            <v>No</v>
          </cell>
          <cell r="O107" t="str">
            <v>No</v>
          </cell>
          <cell r="P107" t="str">
            <v>No</v>
          </cell>
          <cell r="Q107" t="str">
            <v>No</v>
          </cell>
          <cell r="R107" t="str">
            <v>No</v>
          </cell>
          <cell r="S107" t="str">
            <v>No</v>
          </cell>
          <cell r="T107" t="str">
            <v>Yes</v>
          </cell>
          <cell r="U107" t="str">
            <v>Yes</v>
          </cell>
          <cell r="V107" t="str">
            <v>Yes</v>
          </cell>
          <cell r="W107" t="str">
            <v>Yes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7 8 9 10 </v>
          </cell>
          <cell r="AE107" t="str">
            <v>No</v>
          </cell>
          <cell r="AF107" t="str">
            <v>No</v>
          </cell>
          <cell r="AG107" t="str">
            <v>Yes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No</v>
          </cell>
          <cell r="AQ107" t="str">
            <v>No</v>
          </cell>
          <cell r="AR107" t="str">
            <v>Yes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No</v>
          </cell>
          <cell r="AW107" t="str">
            <v>No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31</v>
          </cell>
          <cell r="BF107">
            <v>58</v>
          </cell>
          <cell r="BG107">
            <v>36</v>
          </cell>
          <cell r="BH107">
            <v>32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157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31</v>
          </cell>
          <cell r="BX107">
            <v>58</v>
          </cell>
          <cell r="BY107">
            <v>36</v>
          </cell>
          <cell r="BZ107">
            <v>32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157</v>
          </cell>
        </row>
        <row r="108">
          <cell r="A108" t="str">
            <v>0664559</v>
          </cell>
          <cell r="B108" t="str">
            <v>Green Hill English Junior Secondary</v>
          </cell>
          <cell r="C108" t="str">
            <v>ENG</v>
          </cell>
          <cell r="D108" t="str">
            <v>PEB_TAFEA</v>
          </cell>
          <cell r="E108" t="str">
            <v>Tafea PEB</v>
          </cell>
          <cell r="F108" t="str">
            <v>V</v>
          </cell>
          <cell r="G108" t="str">
            <v>Government of Vanuatu</v>
          </cell>
          <cell r="H108" t="str">
            <v>Tanna</v>
          </cell>
          <cell r="I108" t="str">
            <v>Tafea</v>
          </cell>
          <cell r="J108" t="str">
            <v>0085016001</v>
          </cell>
          <cell r="K108" t="str">
            <v>GREEN HILL PRIMARY SCHOOL</v>
          </cell>
          <cell r="L108" t="str">
            <v>SS</v>
          </cell>
          <cell r="M108" t="str">
            <v>No</v>
          </cell>
          <cell r="N108" t="str">
            <v>No</v>
          </cell>
          <cell r="O108" t="str">
            <v>No</v>
          </cell>
          <cell r="P108" t="str">
            <v>No</v>
          </cell>
          <cell r="Q108" t="str">
            <v>No</v>
          </cell>
          <cell r="R108" t="str">
            <v>No</v>
          </cell>
          <cell r="S108" t="str">
            <v>No</v>
          </cell>
          <cell r="T108" t="str">
            <v>Yes</v>
          </cell>
          <cell r="U108" t="str">
            <v>Yes</v>
          </cell>
          <cell r="V108" t="str">
            <v>Yes</v>
          </cell>
          <cell r="W108" t="str">
            <v>Yes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7 8 9 10 </v>
          </cell>
          <cell r="AE108" t="str">
            <v>No</v>
          </cell>
          <cell r="AF108" t="str">
            <v>No</v>
          </cell>
          <cell r="AG108" t="str">
            <v>Yes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No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17</v>
          </cell>
          <cell r="BF108">
            <v>42</v>
          </cell>
          <cell r="BG108">
            <v>22</v>
          </cell>
          <cell r="BH108">
            <v>12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93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17</v>
          </cell>
          <cell r="BX108">
            <v>42</v>
          </cell>
          <cell r="BY108">
            <v>22</v>
          </cell>
          <cell r="BZ108">
            <v>12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93</v>
          </cell>
        </row>
        <row r="109">
          <cell r="A109" t="str">
            <v>0664562</v>
          </cell>
          <cell r="B109" t="str">
            <v>Entan Vui Jnr Secondary</v>
          </cell>
          <cell r="C109" t="str">
            <v>ENG</v>
          </cell>
          <cell r="D109" t="str">
            <v>SDA</v>
          </cell>
          <cell r="E109" t="str">
            <v>Seven Day Adventist</v>
          </cell>
          <cell r="F109" t="str">
            <v>G</v>
          </cell>
          <cell r="G109" t="str">
            <v>Church (Government Assisted)</v>
          </cell>
          <cell r="H109" t="str">
            <v>Tanna</v>
          </cell>
          <cell r="I109" t="str">
            <v>Tafea</v>
          </cell>
          <cell r="J109" t="str">
            <v>0098404001</v>
          </cell>
          <cell r="K109" t="str">
            <v>ENTAN - VUI PRIMARY SCHOOL</v>
          </cell>
          <cell r="L109" t="str">
            <v>SS</v>
          </cell>
          <cell r="M109" t="str">
            <v>No</v>
          </cell>
          <cell r="N109" t="str">
            <v>No</v>
          </cell>
          <cell r="O109" t="str">
            <v>No</v>
          </cell>
          <cell r="P109" t="str">
            <v>No</v>
          </cell>
          <cell r="Q109" t="str">
            <v>No</v>
          </cell>
          <cell r="R109" t="str">
            <v>No</v>
          </cell>
          <cell r="S109" t="str">
            <v>No</v>
          </cell>
          <cell r="T109" t="str">
            <v>Yes</v>
          </cell>
          <cell r="U109" t="str">
            <v>Yes</v>
          </cell>
          <cell r="V109" t="str">
            <v>Yes</v>
          </cell>
          <cell r="W109" t="str">
            <v>Yes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7 8 9 10 </v>
          </cell>
          <cell r="AE109" t="str">
            <v>No</v>
          </cell>
          <cell r="AF109" t="str">
            <v>No</v>
          </cell>
          <cell r="AG109" t="str">
            <v>Yes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Yes</v>
          </cell>
          <cell r="AR109" t="str">
            <v>Yes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Yes</v>
          </cell>
          <cell r="AW109" t="str">
            <v>No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16</v>
          </cell>
          <cell r="BF109">
            <v>19</v>
          </cell>
          <cell r="BG109">
            <v>21</v>
          </cell>
          <cell r="BH109">
            <v>9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65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16</v>
          </cell>
          <cell r="BX109">
            <v>19</v>
          </cell>
          <cell r="BY109">
            <v>21</v>
          </cell>
          <cell r="BZ109">
            <v>9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65</v>
          </cell>
        </row>
        <row r="110">
          <cell r="A110" t="str">
            <v>0664563</v>
          </cell>
          <cell r="B110" t="str">
            <v>Green Hill French Junior Secondary</v>
          </cell>
          <cell r="C110" t="str">
            <v>FRE</v>
          </cell>
          <cell r="D110" t="str">
            <v>PEB_TAFEA</v>
          </cell>
          <cell r="E110" t="str">
            <v>Tafea PEB</v>
          </cell>
          <cell r="F110" t="str">
            <v>V</v>
          </cell>
          <cell r="G110" t="str">
            <v>Government of Vanuatu</v>
          </cell>
          <cell r="H110" t="str">
            <v>Tanna</v>
          </cell>
          <cell r="I110" t="str">
            <v>Tafea</v>
          </cell>
          <cell r="L110" t="str">
            <v>SS</v>
          </cell>
          <cell r="M110" t="str">
            <v>No</v>
          </cell>
          <cell r="N110" t="str">
            <v>No</v>
          </cell>
          <cell r="O110" t="str">
            <v>No</v>
          </cell>
          <cell r="P110" t="str">
            <v>No</v>
          </cell>
          <cell r="Q110" t="str">
            <v>No</v>
          </cell>
          <cell r="R110" t="str">
            <v>No</v>
          </cell>
          <cell r="S110" t="str">
            <v>No</v>
          </cell>
          <cell r="T110" t="str">
            <v>Yes</v>
          </cell>
          <cell r="U110" t="str">
            <v>Yes</v>
          </cell>
          <cell r="V110" t="str">
            <v>Yes</v>
          </cell>
          <cell r="W110" t="str">
            <v>Yes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7 8 9 10 </v>
          </cell>
          <cell r="AE110" t="str">
            <v>No</v>
          </cell>
          <cell r="AF110" t="str">
            <v>No</v>
          </cell>
          <cell r="AG110" t="str">
            <v>Yes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8</v>
          </cell>
          <cell r="BF110">
            <v>14</v>
          </cell>
          <cell r="BG110">
            <v>16</v>
          </cell>
          <cell r="BH110">
            <v>11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49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8</v>
          </cell>
          <cell r="BX110">
            <v>14</v>
          </cell>
          <cell r="BY110">
            <v>16</v>
          </cell>
          <cell r="BZ110">
            <v>11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49</v>
          </cell>
        </row>
        <row r="111">
          <cell r="A111" t="str">
            <v>0664570</v>
          </cell>
          <cell r="B111" t="str">
            <v>Louwanpakil Secondary</v>
          </cell>
          <cell r="C111" t="str">
            <v>ENG</v>
          </cell>
          <cell r="D111" t="str">
            <v>PEB_TAFEA</v>
          </cell>
          <cell r="E111" t="str">
            <v>Tafea PEB</v>
          </cell>
          <cell r="F111" t="str">
            <v>V</v>
          </cell>
          <cell r="G111" t="str">
            <v>Government of Vanuatu</v>
          </cell>
          <cell r="H111" t="str">
            <v>Tanna</v>
          </cell>
          <cell r="I111" t="str">
            <v>Tafea</v>
          </cell>
          <cell r="L111" t="str">
            <v>SS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Yes</v>
          </cell>
          <cell r="U111" t="str">
            <v>Yes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7 8 </v>
          </cell>
          <cell r="AE111" t="str">
            <v>No</v>
          </cell>
          <cell r="AF111" t="str">
            <v>No</v>
          </cell>
          <cell r="AG111" t="str">
            <v>Yes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No</v>
          </cell>
          <cell r="AL111" t="str">
            <v>No</v>
          </cell>
          <cell r="AM111" t="str">
            <v>No</v>
          </cell>
          <cell r="AN111" t="str">
            <v>No</v>
          </cell>
          <cell r="AO111" t="str">
            <v>No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No</v>
          </cell>
          <cell r="AT111" t="str">
            <v>No</v>
          </cell>
          <cell r="AU111" t="str">
            <v>No</v>
          </cell>
          <cell r="AV111" t="str">
            <v>No</v>
          </cell>
          <cell r="AW111" t="str">
            <v>No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</v>
          </cell>
          <cell r="BF111">
            <v>5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27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22</v>
          </cell>
          <cell r="BX111">
            <v>5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27</v>
          </cell>
        </row>
        <row r="112">
          <cell r="A112" t="str">
            <v>0664571</v>
          </cell>
          <cell r="B112" t="str">
            <v>Port Resolution Junior Secondary</v>
          </cell>
          <cell r="C112" t="str">
            <v>ENG</v>
          </cell>
          <cell r="D112" t="str">
            <v>PEB_TAFEA</v>
          </cell>
          <cell r="E112" t="str">
            <v>Tafea PEB</v>
          </cell>
          <cell r="F112" t="str">
            <v>V</v>
          </cell>
          <cell r="G112" t="str">
            <v>Government of Vanuatu</v>
          </cell>
          <cell r="H112" t="str">
            <v>Tanna</v>
          </cell>
          <cell r="I112" t="str">
            <v>Tafea</v>
          </cell>
          <cell r="L112" t="str">
            <v>SS</v>
          </cell>
          <cell r="M112" t="str">
            <v>No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R112" t="str">
            <v>No</v>
          </cell>
          <cell r="S112" t="str">
            <v>No</v>
          </cell>
          <cell r="T112" t="str">
            <v>Yes</v>
          </cell>
          <cell r="U112" t="str">
            <v>Yes</v>
          </cell>
          <cell r="V112" t="str">
            <v>Yes</v>
          </cell>
          <cell r="W112" t="str">
            <v>Yes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7 8 9 10 </v>
          </cell>
          <cell r="AE112" t="str">
            <v>No</v>
          </cell>
          <cell r="AF112" t="str">
            <v>No</v>
          </cell>
          <cell r="AG112" t="str">
            <v>Yes</v>
          </cell>
          <cell r="AH112" t="str">
            <v>No</v>
          </cell>
          <cell r="AI112" t="str">
            <v>No</v>
          </cell>
          <cell r="AJ112" t="str">
            <v>No</v>
          </cell>
          <cell r="AK112" t="str">
            <v>No</v>
          </cell>
          <cell r="AL112" t="str">
            <v>No</v>
          </cell>
          <cell r="AM112" t="str">
            <v>No</v>
          </cell>
          <cell r="AN112" t="str">
            <v>No</v>
          </cell>
          <cell r="AO112" t="str">
            <v>No</v>
          </cell>
          <cell r="AP112" t="str">
            <v>No</v>
          </cell>
          <cell r="AQ112" t="str">
            <v>No</v>
          </cell>
          <cell r="AR112" t="str">
            <v>No</v>
          </cell>
          <cell r="AS112" t="str">
            <v>No</v>
          </cell>
          <cell r="AT112" t="str">
            <v>No</v>
          </cell>
          <cell r="AU112" t="str">
            <v>No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35</v>
          </cell>
          <cell r="BF112">
            <v>22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57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35</v>
          </cell>
          <cell r="BX112">
            <v>22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57</v>
          </cell>
        </row>
        <row r="113">
          <cell r="A113" t="str">
            <v>0665453</v>
          </cell>
          <cell r="B113" t="str">
            <v>Ishia Secondary</v>
          </cell>
          <cell r="C113" t="str">
            <v>ENG</v>
          </cell>
          <cell r="D113" t="str">
            <v>PEB_TAFEA</v>
          </cell>
          <cell r="E113" t="str">
            <v>Tafea PEB</v>
          </cell>
          <cell r="F113" t="str">
            <v>V</v>
          </cell>
          <cell r="G113" t="str">
            <v>Government of Vanuatu</v>
          </cell>
          <cell r="H113" t="str">
            <v>Futuna</v>
          </cell>
          <cell r="I113" t="str">
            <v>Tafea</v>
          </cell>
          <cell r="J113" t="str">
            <v>0084739001</v>
          </cell>
          <cell r="K113" t="str">
            <v>ISHIA JUNIOR SECONDARY SCHOOL</v>
          </cell>
          <cell r="L113" t="str">
            <v>SS</v>
          </cell>
          <cell r="M113" t="str">
            <v>No</v>
          </cell>
          <cell r="N113" t="str">
            <v>No</v>
          </cell>
          <cell r="O113" t="str">
            <v>No</v>
          </cell>
          <cell r="P113" t="str">
            <v>No</v>
          </cell>
          <cell r="Q113" t="str">
            <v>No</v>
          </cell>
          <cell r="R113" t="str">
            <v>No</v>
          </cell>
          <cell r="S113" t="str">
            <v>No</v>
          </cell>
          <cell r="T113" t="str">
            <v>Yes</v>
          </cell>
          <cell r="U113" t="str">
            <v>Yes</v>
          </cell>
          <cell r="V113" t="str">
            <v>Yes</v>
          </cell>
          <cell r="W113" t="str">
            <v>Yes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7 8 9 10 </v>
          </cell>
          <cell r="AE113" t="str">
            <v>No</v>
          </cell>
          <cell r="AF113" t="str">
            <v>No</v>
          </cell>
          <cell r="AG113" t="str">
            <v>Yes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No</v>
          </cell>
          <cell r="AQ113" t="str">
            <v>Yes</v>
          </cell>
          <cell r="AR113" t="str">
            <v>Yes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32</v>
          </cell>
          <cell r="BF113">
            <v>20</v>
          </cell>
          <cell r="BG113">
            <v>32</v>
          </cell>
          <cell r="BH113">
            <v>24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108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32</v>
          </cell>
          <cell r="BX113">
            <v>20</v>
          </cell>
          <cell r="BY113">
            <v>32</v>
          </cell>
          <cell r="BZ113">
            <v>24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108</v>
          </cell>
        </row>
        <row r="114">
          <cell r="A114" t="str">
            <v>0667300</v>
          </cell>
          <cell r="B114" t="str">
            <v>Teruja English Secondary</v>
          </cell>
          <cell r="C114" t="str">
            <v>ENG</v>
          </cell>
          <cell r="D114" t="str">
            <v>PEB_TAFEA</v>
          </cell>
          <cell r="E114" t="str">
            <v>Tafea PEB</v>
          </cell>
          <cell r="F114" t="str">
            <v>V</v>
          </cell>
          <cell r="G114" t="str">
            <v>Government of Vanuatu</v>
          </cell>
          <cell r="H114" t="str">
            <v>Aneityum</v>
          </cell>
          <cell r="I114" t="str">
            <v>Tafea</v>
          </cell>
          <cell r="J114" t="str">
            <v>0084734001</v>
          </cell>
          <cell r="K114" t="str">
            <v>TERUJA JUNIOR SECONDARY SCHOOL</v>
          </cell>
          <cell r="L114" t="str">
            <v>SS</v>
          </cell>
          <cell r="M114" t="str">
            <v>No</v>
          </cell>
          <cell r="N114" t="str">
            <v>No</v>
          </cell>
          <cell r="O114" t="str">
            <v>No</v>
          </cell>
          <cell r="P114" t="str">
            <v>No</v>
          </cell>
          <cell r="Q114" t="str">
            <v>No</v>
          </cell>
          <cell r="R114" t="str">
            <v>No</v>
          </cell>
          <cell r="S114" t="str">
            <v>No</v>
          </cell>
          <cell r="T114" t="str">
            <v>Yes</v>
          </cell>
          <cell r="U114" t="str">
            <v>Yes</v>
          </cell>
          <cell r="V114" t="str">
            <v>Yes</v>
          </cell>
          <cell r="W114" t="str">
            <v>Yes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7 8 9 10 </v>
          </cell>
          <cell r="AE114" t="str">
            <v>No</v>
          </cell>
          <cell r="AF114" t="str">
            <v>No</v>
          </cell>
          <cell r="AG114" t="str">
            <v>Yes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No</v>
          </cell>
          <cell r="AR114" t="str">
            <v>Yes</v>
          </cell>
          <cell r="AS114" t="str">
            <v>Yes</v>
          </cell>
          <cell r="AT114" t="str">
            <v>No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48</v>
          </cell>
          <cell r="BF114">
            <v>45</v>
          </cell>
          <cell r="BG114">
            <v>28</v>
          </cell>
          <cell r="BH114">
            <v>10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131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48</v>
          </cell>
          <cell r="BX114">
            <v>45</v>
          </cell>
          <cell r="BY114">
            <v>28</v>
          </cell>
          <cell r="BZ114">
            <v>10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131</v>
          </cell>
        </row>
        <row r="115">
          <cell r="A115" t="str">
            <v>066782</v>
          </cell>
          <cell r="B115" t="str">
            <v>Teruja French Secondary</v>
          </cell>
          <cell r="C115" t="str">
            <v>FRE</v>
          </cell>
          <cell r="D115" t="str">
            <v>PEB_TAFEA</v>
          </cell>
          <cell r="E115" t="str">
            <v>Tafea PEB</v>
          </cell>
          <cell r="F115" t="str">
            <v>V</v>
          </cell>
          <cell r="G115" t="str">
            <v>Government of Vanuatu</v>
          </cell>
          <cell r="H115" t="str">
            <v>Aneityum</v>
          </cell>
          <cell r="I115" t="str">
            <v>Tafea</v>
          </cell>
          <cell r="L115" t="str">
            <v>SS</v>
          </cell>
          <cell r="M115" t="str">
            <v>No</v>
          </cell>
          <cell r="N115" t="str">
            <v>No</v>
          </cell>
          <cell r="O115" t="str">
            <v>No</v>
          </cell>
          <cell r="P115" t="str">
            <v>No</v>
          </cell>
          <cell r="Q115" t="str">
            <v>No</v>
          </cell>
          <cell r="R115" t="str">
            <v>No</v>
          </cell>
          <cell r="S115" t="str">
            <v>No</v>
          </cell>
          <cell r="T115" t="str">
            <v>Yes</v>
          </cell>
          <cell r="U115" t="str">
            <v>Yes</v>
          </cell>
          <cell r="V115" t="str">
            <v>Yes</v>
          </cell>
          <cell r="W115" t="str">
            <v>Yes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7 8 9 10 </v>
          </cell>
          <cell r="AE115" t="str">
            <v>No</v>
          </cell>
          <cell r="AF115" t="str">
            <v>No</v>
          </cell>
          <cell r="AG115" t="str">
            <v>Yes</v>
          </cell>
          <cell r="AH115" t="str">
            <v>No</v>
          </cell>
          <cell r="AI115" t="str">
            <v>No</v>
          </cell>
          <cell r="AJ115" t="str">
            <v>No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No</v>
          </cell>
          <cell r="AQ115" t="str">
            <v>No</v>
          </cell>
          <cell r="AR115" t="str">
            <v>No</v>
          </cell>
          <cell r="AS115" t="str">
            <v>No</v>
          </cell>
          <cell r="AT115" t="str">
            <v>No</v>
          </cell>
          <cell r="AU115" t="str">
            <v>No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11</v>
          </cell>
          <cell r="BF115">
            <v>3</v>
          </cell>
          <cell r="BG115">
            <v>4</v>
          </cell>
          <cell r="BH115">
            <v>5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23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11</v>
          </cell>
          <cell r="BX115">
            <v>3</v>
          </cell>
          <cell r="BY115">
            <v>4</v>
          </cell>
          <cell r="BZ115">
            <v>5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23</v>
          </cell>
        </row>
      </sheetData>
      <sheetData sheetId="1"/>
      <sheetData sheetId="2">
        <row r="2">
          <cell r="Z2" t="str">
            <v>0101097</v>
          </cell>
          <cell r="AA2" t="str">
            <v>Losolava Secondary</v>
          </cell>
          <cell r="AB2">
            <v>89</v>
          </cell>
        </row>
        <row r="3">
          <cell r="Z3" t="str">
            <v>0101123</v>
          </cell>
          <cell r="AA3" t="str">
            <v>Santa Maria Secondary</v>
          </cell>
          <cell r="AB3">
            <v>0</v>
          </cell>
        </row>
        <row r="4">
          <cell r="Z4" t="str">
            <v>010119</v>
          </cell>
          <cell r="AA4" t="str">
            <v>Vaget Primary</v>
          </cell>
          <cell r="AB4">
            <v>0</v>
          </cell>
        </row>
        <row r="5">
          <cell r="Z5" t="str">
            <v>0104106</v>
          </cell>
          <cell r="AA5" t="str">
            <v>Collège de Baldwin Lonsdale Memorial (BLMS)</v>
          </cell>
          <cell r="AB5">
            <v>16</v>
          </cell>
        </row>
        <row r="6">
          <cell r="Z6" t="str">
            <v>010411</v>
          </cell>
          <cell r="AA6" t="str">
            <v>Sanlang Primary</v>
          </cell>
          <cell r="AB6">
            <v>0</v>
          </cell>
        </row>
        <row r="7">
          <cell r="Z7" t="str">
            <v>010490</v>
          </cell>
          <cell r="AA7" t="str">
            <v>Baldwin Lonsdale Memorial (BLM) Secondary</v>
          </cell>
          <cell r="AB7">
            <v>25</v>
          </cell>
        </row>
        <row r="8">
          <cell r="Z8" t="str">
            <v>0105126</v>
          </cell>
          <cell r="AA8" t="str">
            <v>Telhei Junior Secondary</v>
          </cell>
          <cell r="AB8">
            <v>35</v>
          </cell>
        </row>
        <row r="9">
          <cell r="Z9" t="str">
            <v>010609</v>
          </cell>
          <cell r="AA9" t="str">
            <v>Pasalele Primary</v>
          </cell>
          <cell r="AB9">
            <v>0</v>
          </cell>
        </row>
        <row r="10">
          <cell r="Z10" t="str">
            <v>0111109</v>
          </cell>
          <cell r="AA10" t="str">
            <v>Robin Memorial Junior Secondary</v>
          </cell>
          <cell r="AB10">
            <v>67</v>
          </cell>
        </row>
        <row r="11">
          <cell r="Z11" t="str">
            <v>022102</v>
          </cell>
          <cell r="AA11" t="str">
            <v>Amapelau/Mati Primary</v>
          </cell>
          <cell r="AB11">
            <v>0</v>
          </cell>
        </row>
        <row r="12">
          <cell r="Z12" t="str">
            <v>0220300</v>
          </cell>
          <cell r="AA12" t="str">
            <v>Aore Adventist Academy Secondary</v>
          </cell>
          <cell r="AB12">
            <v>20</v>
          </cell>
        </row>
        <row r="13">
          <cell r="Z13" t="str">
            <v>022103</v>
          </cell>
          <cell r="AA13" t="str">
            <v>Avunatari Primary</v>
          </cell>
          <cell r="AB13">
            <v>0</v>
          </cell>
        </row>
        <row r="14">
          <cell r="Z14" t="str">
            <v>022205</v>
          </cell>
          <cell r="AA14" t="str">
            <v>Banban Primary</v>
          </cell>
          <cell r="AB14">
            <v>0</v>
          </cell>
        </row>
        <row r="15">
          <cell r="Z15" t="str">
            <v>0222301</v>
          </cell>
          <cell r="AA15" t="str">
            <v>Bombua Secondary</v>
          </cell>
          <cell r="AB15">
            <v>14</v>
          </cell>
        </row>
        <row r="16">
          <cell r="Z16" t="str">
            <v>0222307</v>
          </cell>
          <cell r="AA16" t="str">
            <v>Collège de St. Michel</v>
          </cell>
          <cell r="AB16">
            <v>0</v>
          </cell>
        </row>
        <row r="17">
          <cell r="Z17" t="str">
            <v>022289</v>
          </cell>
          <cell r="AA17" t="str">
            <v>De Quiros(Matantas) Primary</v>
          </cell>
          <cell r="AB17">
            <v>0</v>
          </cell>
        </row>
        <row r="18">
          <cell r="Z18" t="str">
            <v>022210</v>
          </cell>
          <cell r="AA18" t="str">
            <v>Ebenezer Primary</v>
          </cell>
          <cell r="AB18">
            <v>0</v>
          </cell>
        </row>
        <row r="19">
          <cell r="Z19" t="str">
            <v>0222302</v>
          </cell>
          <cell r="AA19" t="str">
            <v>Hog Harbour Secondary</v>
          </cell>
          <cell r="AB19">
            <v>0</v>
          </cell>
        </row>
        <row r="20">
          <cell r="Z20" t="str">
            <v>020101</v>
          </cell>
          <cell r="AA20" t="str">
            <v>Kamewa English Primary</v>
          </cell>
          <cell r="AB20">
            <v>0</v>
          </cell>
        </row>
        <row r="21">
          <cell r="Z21" t="str">
            <v>020102</v>
          </cell>
          <cell r="AA21" t="str">
            <v>Kamewa French Primary</v>
          </cell>
          <cell r="AB21">
            <v>0</v>
          </cell>
        </row>
        <row r="22">
          <cell r="Z22" t="str">
            <v>022223</v>
          </cell>
          <cell r="AA22" t="str">
            <v>Limarua Primary</v>
          </cell>
          <cell r="AB22">
            <v>0</v>
          </cell>
        </row>
        <row r="23">
          <cell r="Z23" t="str">
            <v>020103</v>
          </cell>
          <cell r="AA23" t="str">
            <v>Luganville Est Primary</v>
          </cell>
          <cell r="AB23">
            <v>0</v>
          </cell>
        </row>
        <row r="24">
          <cell r="Z24" t="str">
            <v>0201100</v>
          </cell>
          <cell r="AA24" t="str">
            <v>Lycée de Luganville</v>
          </cell>
          <cell r="AB24">
            <v>1</v>
          </cell>
        </row>
        <row r="25">
          <cell r="Z25" t="str">
            <v>022232</v>
          </cell>
          <cell r="AA25" t="str">
            <v>Mataloi Primary</v>
          </cell>
          <cell r="AB25">
            <v>0</v>
          </cell>
        </row>
        <row r="26">
          <cell r="Z26" t="str">
            <v>0222303</v>
          </cell>
          <cell r="AA26" t="str">
            <v>Matevulu College</v>
          </cell>
          <cell r="AB26">
            <v>14</v>
          </cell>
        </row>
        <row r="27">
          <cell r="Z27" t="str">
            <v>0222352</v>
          </cell>
          <cell r="AA27" t="str">
            <v>Menevula Junior Secondary</v>
          </cell>
          <cell r="AB27">
            <v>21</v>
          </cell>
        </row>
        <row r="28">
          <cell r="Z28" t="str">
            <v>022229</v>
          </cell>
          <cell r="AA28" t="str">
            <v>Merei (Mamara) Primary</v>
          </cell>
          <cell r="AB28">
            <v>0</v>
          </cell>
        </row>
        <row r="29">
          <cell r="Z29" t="str">
            <v>0222304</v>
          </cell>
          <cell r="AA29" t="str">
            <v>Moli Valivu Secondary</v>
          </cell>
          <cell r="AB29">
            <v>9</v>
          </cell>
        </row>
        <row r="30">
          <cell r="Z30" t="str">
            <v>0222567</v>
          </cell>
          <cell r="AA30" t="str">
            <v>Mwast Jr. Secondary School</v>
          </cell>
          <cell r="AB30">
            <v>2</v>
          </cell>
        </row>
        <row r="31">
          <cell r="Z31" t="str">
            <v>0221344</v>
          </cell>
          <cell r="AA31" t="str">
            <v>Nandiutu English Secondary</v>
          </cell>
          <cell r="AB31">
            <v>6</v>
          </cell>
        </row>
        <row r="32">
          <cell r="Z32" t="str">
            <v>0221305</v>
          </cell>
          <cell r="AA32" t="str">
            <v>Nandiutu French Secondary</v>
          </cell>
          <cell r="AB32">
            <v>1</v>
          </cell>
        </row>
        <row r="33">
          <cell r="Z33" t="str">
            <v>022241</v>
          </cell>
          <cell r="AA33" t="str">
            <v>Natawa Primary</v>
          </cell>
          <cell r="AB33">
            <v>0</v>
          </cell>
        </row>
        <row r="34">
          <cell r="Z34" t="str">
            <v>0222513</v>
          </cell>
          <cell r="AA34" t="str">
            <v>Navele Secondary</v>
          </cell>
          <cell r="AB34">
            <v>0</v>
          </cell>
        </row>
        <row r="35">
          <cell r="Z35" t="str">
            <v>022286</v>
          </cell>
          <cell r="AA35" t="str">
            <v>Paireve (Nasulesule) Primary</v>
          </cell>
          <cell r="AB35">
            <v>0</v>
          </cell>
        </row>
        <row r="36">
          <cell r="Z36" t="str">
            <v>022251</v>
          </cell>
          <cell r="AA36" t="str">
            <v>Pialulup Primary</v>
          </cell>
          <cell r="AB36">
            <v>0</v>
          </cell>
        </row>
        <row r="37">
          <cell r="Z37" t="str">
            <v>0222309</v>
          </cell>
          <cell r="AA37" t="str">
            <v>Rowhani Secondary</v>
          </cell>
          <cell r="AB37">
            <v>2</v>
          </cell>
        </row>
        <row r="38">
          <cell r="Z38" t="str">
            <v>022264</v>
          </cell>
          <cell r="AA38" t="str">
            <v>Saletui Primary</v>
          </cell>
          <cell r="AB38">
            <v>0</v>
          </cell>
        </row>
        <row r="39">
          <cell r="Z39" t="str">
            <v>0222310</v>
          </cell>
          <cell r="AA39" t="str">
            <v>Santo Christian Secondary</v>
          </cell>
          <cell r="AB39">
            <v>0</v>
          </cell>
        </row>
        <row r="40">
          <cell r="Z40" t="str">
            <v>0201102</v>
          </cell>
          <cell r="AA40" t="str">
            <v>Santo East Secondary</v>
          </cell>
          <cell r="AB40">
            <v>9</v>
          </cell>
        </row>
        <row r="41">
          <cell r="Z41" t="str">
            <v>020111</v>
          </cell>
          <cell r="AA41" t="str">
            <v>Sarakata Primary</v>
          </cell>
          <cell r="AB41">
            <v>0</v>
          </cell>
        </row>
        <row r="42">
          <cell r="Z42" t="str">
            <v>022208</v>
          </cell>
          <cell r="AA42" t="str">
            <v>St. Jacques Primary</v>
          </cell>
          <cell r="AB42">
            <v>0</v>
          </cell>
        </row>
        <row r="43">
          <cell r="Z43" t="str">
            <v>0222324</v>
          </cell>
          <cell r="AA43" t="str">
            <v>Ste. Anne (Port Olry) Secondary</v>
          </cell>
          <cell r="AB43">
            <v>0</v>
          </cell>
        </row>
        <row r="44">
          <cell r="Z44" t="str">
            <v>020105</v>
          </cell>
          <cell r="AA44" t="str">
            <v>Ste. Therese Luganville Primary</v>
          </cell>
          <cell r="AB44">
            <v>0</v>
          </cell>
        </row>
        <row r="45">
          <cell r="Z45" t="str">
            <v>0222308</v>
          </cell>
          <cell r="AA45" t="str">
            <v>Tata Secondary</v>
          </cell>
          <cell r="AB45">
            <v>16</v>
          </cell>
        </row>
        <row r="46">
          <cell r="Z46" t="str">
            <v>0222584</v>
          </cell>
          <cell r="AA46" t="str">
            <v>Tata Senior Secondary</v>
          </cell>
          <cell r="AB46">
            <v>0</v>
          </cell>
        </row>
        <row r="47">
          <cell r="Z47" t="str">
            <v>022276</v>
          </cell>
          <cell r="AA47" t="str">
            <v>Vunakariakara Primary</v>
          </cell>
          <cell r="AB47">
            <v>0</v>
          </cell>
        </row>
        <row r="48">
          <cell r="Z48" t="str">
            <v>0326351</v>
          </cell>
          <cell r="AA48" t="str">
            <v>Apostolic College</v>
          </cell>
          <cell r="AB48">
            <v>16</v>
          </cell>
        </row>
        <row r="49">
          <cell r="Z49" t="str">
            <v>0327418</v>
          </cell>
          <cell r="AA49" t="str">
            <v>Sulua Junior Secondary</v>
          </cell>
          <cell r="AB49">
            <v>17</v>
          </cell>
        </row>
        <row r="50">
          <cell r="Z50" t="str">
            <v>0328352</v>
          </cell>
          <cell r="AA50" t="str">
            <v>Atavtabanga Secondary</v>
          </cell>
          <cell r="AB50">
            <v>17</v>
          </cell>
        </row>
        <row r="51">
          <cell r="Z51" t="str">
            <v>0329301</v>
          </cell>
          <cell r="AA51" t="str">
            <v>Lakatoro Secondary</v>
          </cell>
          <cell r="AB51">
            <v>0</v>
          </cell>
        </row>
        <row r="52">
          <cell r="Z52" t="str">
            <v>0329304</v>
          </cell>
          <cell r="AA52" t="str">
            <v>Norsup Secondary</v>
          </cell>
          <cell r="AB52">
            <v>0</v>
          </cell>
        </row>
        <row r="53">
          <cell r="Z53" t="str">
            <v>0329305</v>
          </cell>
          <cell r="AA53" t="str">
            <v>Orap Secondary</v>
          </cell>
          <cell r="AB53">
            <v>0</v>
          </cell>
        </row>
        <row r="54">
          <cell r="Z54" t="str">
            <v>0329306</v>
          </cell>
          <cell r="AA54" t="str">
            <v>Rensarie Secondary</v>
          </cell>
          <cell r="AB54">
            <v>0</v>
          </cell>
        </row>
        <row r="55">
          <cell r="Z55" t="str">
            <v>0443425</v>
          </cell>
          <cell r="AA55" t="str">
            <v>Lonmelfaran Secondary</v>
          </cell>
          <cell r="AB55">
            <v>0</v>
          </cell>
        </row>
        <row r="56">
          <cell r="Z56" t="str">
            <v>0329308</v>
          </cell>
          <cell r="AA56" t="str">
            <v>South West Bay Secondary</v>
          </cell>
          <cell r="AB56">
            <v>0</v>
          </cell>
        </row>
        <row r="57">
          <cell r="Z57" t="str">
            <v>0329309</v>
          </cell>
          <cell r="AA57" t="str">
            <v>Jean Vidil (Vao) Secondary</v>
          </cell>
          <cell r="AB57">
            <v>0</v>
          </cell>
        </row>
        <row r="58">
          <cell r="Z58" t="str">
            <v>0329314</v>
          </cell>
          <cell r="AA58" t="str">
            <v>Lamap Secondary</v>
          </cell>
          <cell r="AB58">
            <v>0</v>
          </cell>
        </row>
        <row r="59">
          <cell r="Z59" t="str">
            <v>0340311</v>
          </cell>
          <cell r="AA59" t="str">
            <v>South Malekula (Lonvat) Secondary</v>
          </cell>
          <cell r="AB59">
            <v>0</v>
          </cell>
        </row>
        <row r="60">
          <cell r="Z60" t="str">
            <v>0343302</v>
          </cell>
          <cell r="AA60" t="str">
            <v>Ranon Secondary</v>
          </cell>
          <cell r="AB60">
            <v>0</v>
          </cell>
        </row>
        <row r="61">
          <cell r="Z61" t="str">
            <v>0343303</v>
          </cell>
          <cell r="AA61" t="str">
            <v>Sessivi Secondary</v>
          </cell>
          <cell r="AB61">
            <v>0</v>
          </cell>
        </row>
        <row r="62">
          <cell r="Z62" t="str">
            <v>0343312</v>
          </cell>
          <cell r="AA62" t="str">
            <v>Olal (Tobol) Secondary</v>
          </cell>
          <cell r="AB62">
            <v>0</v>
          </cell>
        </row>
        <row r="63">
          <cell r="Z63" t="str">
            <v>0344310</v>
          </cell>
          <cell r="AA63" t="str">
            <v>Vaum Secondary</v>
          </cell>
          <cell r="AB63">
            <v>0</v>
          </cell>
        </row>
        <row r="64">
          <cell r="Z64" t="str">
            <v>0344315</v>
          </cell>
          <cell r="AA64" t="str">
            <v>Collège de Lehili</v>
          </cell>
          <cell r="AB64">
            <v>0</v>
          </cell>
        </row>
        <row r="65">
          <cell r="Z65" t="str">
            <v>0426300</v>
          </cell>
          <cell r="AA65" t="str">
            <v>Ambaebulu Secondary</v>
          </cell>
          <cell r="AB65">
            <v>1</v>
          </cell>
        </row>
        <row r="66">
          <cell r="Z66" t="str">
            <v>0426301</v>
          </cell>
          <cell r="AA66" t="str">
            <v>Londua Secondary</v>
          </cell>
          <cell r="AB66">
            <v>10</v>
          </cell>
        </row>
        <row r="67">
          <cell r="Z67" t="str">
            <v>0426302</v>
          </cell>
          <cell r="AA67" t="str">
            <v>Navuturiki English Secondary</v>
          </cell>
          <cell r="AB67">
            <v>0</v>
          </cell>
        </row>
        <row r="68">
          <cell r="Z68" t="str">
            <v>0426303</v>
          </cell>
          <cell r="AA68" t="str">
            <v>St. Patrick's College</v>
          </cell>
          <cell r="AB68">
            <v>26</v>
          </cell>
        </row>
        <row r="69">
          <cell r="Z69" t="str">
            <v>0426304</v>
          </cell>
          <cell r="AA69" t="str">
            <v>Tagaga Secondary</v>
          </cell>
          <cell r="AB69">
            <v>10</v>
          </cell>
        </row>
        <row r="70">
          <cell r="Z70" t="str">
            <v>0426311</v>
          </cell>
          <cell r="AA70" t="str">
            <v>Navuturiki French Secondary</v>
          </cell>
          <cell r="AB70">
            <v>3</v>
          </cell>
        </row>
        <row r="71">
          <cell r="Z71" t="str">
            <v>0427305</v>
          </cell>
          <cell r="AA71" t="str">
            <v>Gambule Secondary</v>
          </cell>
          <cell r="AB71">
            <v>6</v>
          </cell>
        </row>
        <row r="72">
          <cell r="Z72" t="str">
            <v>0428306</v>
          </cell>
          <cell r="AA72" t="str">
            <v>Lini Memorial College</v>
          </cell>
          <cell r="AB72">
            <v>45</v>
          </cell>
        </row>
        <row r="73">
          <cell r="Z73" t="str">
            <v>0428307</v>
          </cell>
          <cell r="AA73" t="str">
            <v>Melsisi Secondary</v>
          </cell>
          <cell r="AB73">
            <v>23</v>
          </cell>
        </row>
        <row r="74">
          <cell r="Z74" t="str">
            <v>0428308</v>
          </cell>
          <cell r="AA74" t="str">
            <v>Ranwadi Church of Christ College</v>
          </cell>
          <cell r="AB74">
            <v>20</v>
          </cell>
        </row>
        <row r="75">
          <cell r="Z75" t="str">
            <v>0428309</v>
          </cell>
          <cell r="AA75" t="str">
            <v>Vulumanu Secondary</v>
          </cell>
          <cell r="AB75">
            <v>12</v>
          </cell>
        </row>
        <row r="76">
          <cell r="Z76" t="str">
            <v>0428310</v>
          </cell>
          <cell r="AA76" t="str">
            <v>Bwatnapni Secondary</v>
          </cell>
          <cell r="AB76">
            <v>21</v>
          </cell>
        </row>
        <row r="77">
          <cell r="Z77" t="str">
            <v>0429423</v>
          </cell>
          <cell r="AA77" t="str">
            <v xml:space="preserve">Aulua Secondary </v>
          </cell>
          <cell r="AB77">
            <v>0</v>
          </cell>
        </row>
        <row r="78">
          <cell r="Z78" t="str">
            <v>0429345</v>
          </cell>
          <cell r="AA78" t="str">
            <v>Amelvet Secondary</v>
          </cell>
          <cell r="AB78">
            <v>0</v>
          </cell>
        </row>
        <row r="79">
          <cell r="Z79" t="str">
            <v>0429373</v>
          </cell>
          <cell r="AA79" t="str">
            <v>Walarano Secondary</v>
          </cell>
          <cell r="AB79">
            <v>0</v>
          </cell>
        </row>
        <row r="80">
          <cell r="Z80" t="str">
            <v>0429377</v>
          </cell>
          <cell r="AA80" t="str">
            <v>Brenwei Secondary</v>
          </cell>
          <cell r="AB80">
            <v>0</v>
          </cell>
        </row>
        <row r="81">
          <cell r="Z81" t="str">
            <v>0429379</v>
          </cell>
          <cell r="AA81" t="str">
            <v>Unmet Secondary</v>
          </cell>
          <cell r="AB81">
            <v>0</v>
          </cell>
        </row>
        <row r="82">
          <cell r="Z82" t="str">
            <v>0429389</v>
          </cell>
          <cell r="AA82" t="str">
            <v>Malua Bay Secondary</v>
          </cell>
          <cell r="AB82">
            <v>0</v>
          </cell>
        </row>
        <row r="83">
          <cell r="Z83" t="str">
            <v>042995</v>
          </cell>
          <cell r="AA83" t="str">
            <v>Matanvath Junior Secondary</v>
          </cell>
          <cell r="AB83">
            <v>1</v>
          </cell>
        </row>
        <row r="84">
          <cell r="Z84" t="str">
            <v>0438378</v>
          </cell>
          <cell r="AA84" t="str">
            <v>Sangalai College</v>
          </cell>
          <cell r="AB84">
            <v>0</v>
          </cell>
        </row>
        <row r="85">
          <cell r="Z85" t="str">
            <v>0443374</v>
          </cell>
          <cell r="AA85" t="str">
            <v>Maranatha Secondary</v>
          </cell>
          <cell r="AB85">
            <v>0</v>
          </cell>
        </row>
        <row r="86">
          <cell r="Z86" t="str">
            <v>0443423</v>
          </cell>
          <cell r="AA86" t="str">
            <v>Mbossung Secondary</v>
          </cell>
          <cell r="AB86">
            <v>0</v>
          </cell>
        </row>
        <row r="87">
          <cell r="Z87" t="str">
            <v>0443424</v>
          </cell>
          <cell r="AA87" t="str">
            <v>Wuro Secondary</v>
          </cell>
          <cell r="AB87">
            <v>0</v>
          </cell>
        </row>
        <row r="88">
          <cell r="Z88" t="str">
            <v>050201</v>
          </cell>
          <cell r="AA88" t="str">
            <v>Anabrou Primary</v>
          </cell>
          <cell r="AB88">
            <v>0</v>
          </cell>
        </row>
        <row r="89">
          <cell r="Z89" t="str">
            <v>050206</v>
          </cell>
          <cell r="AA89" t="str">
            <v>Freswota English Primary</v>
          </cell>
          <cell r="AB89">
            <v>0</v>
          </cell>
        </row>
        <row r="90">
          <cell r="Z90" t="str">
            <v>050207</v>
          </cell>
          <cell r="AA90" t="str">
            <v>Freswota French Primary</v>
          </cell>
          <cell r="AB90">
            <v>0</v>
          </cell>
        </row>
        <row r="91">
          <cell r="Z91" t="str">
            <v>0502100</v>
          </cell>
          <cell r="AA91" t="str">
            <v>Central Secondary</v>
          </cell>
          <cell r="AB91">
            <v>31</v>
          </cell>
        </row>
        <row r="92">
          <cell r="Z92" t="str">
            <v>0502104</v>
          </cell>
          <cell r="AA92" t="str">
            <v>Lycée Louis Antoine de Bougainville</v>
          </cell>
          <cell r="AB92">
            <v>16</v>
          </cell>
        </row>
        <row r="93">
          <cell r="Z93" t="str">
            <v>0502105</v>
          </cell>
          <cell r="AA93" t="str">
            <v>Malapoa College</v>
          </cell>
          <cell r="AB93">
            <v>27</v>
          </cell>
        </row>
        <row r="94">
          <cell r="Z94" t="str">
            <v>0502106</v>
          </cell>
          <cell r="AA94" t="str">
            <v>Freedom Secondary</v>
          </cell>
          <cell r="AB94">
            <v>9</v>
          </cell>
        </row>
        <row r="95">
          <cell r="Z95" t="str">
            <v>0502109</v>
          </cell>
          <cell r="AA95" t="str">
            <v>Epauto Adventist Secondary</v>
          </cell>
          <cell r="AB95">
            <v>32</v>
          </cell>
        </row>
        <row r="96">
          <cell r="Z96" t="str">
            <v>0502113</v>
          </cell>
          <cell r="AA96" t="str">
            <v>Ifira Secondary</v>
          </cell>
          <cell r="AB96">
            <v>6</v>
          </cell>
        </row>
        <row r="97">
          <cell r="Z97" t="str">
            <v>0502114</v>
          </cell>
          <cell r="AA97" t="str">
            <v>Vila North Secondary</v>
          </cell>
          <cell r="AB97">
            <v>10</v>
          </cell>
        </row>
        <row r="98">
          <cell r="Z98" t="str">
            <v>0502115</v>
          </cell>
          <cell r="AA98" t="str">
            <v>Ecole Centre Ville Secondary</v>
          </cell>
          <cell r="AB98">
            <v>1</v>
          </cell>
        </row>
        <row r="99">
          <cell r="Z99" t="str">
            <v>050217</v>
          </cell>
          <cell r="AA99" t="str">
            <v>Vila East Primary</v>
          </cell>
          <cell r="AB99">
            <v>0</v>
          </cell>
        </row>
        <row r="100">
          <cell r="Z100" t="str">
            <v>0554522</v>
          </cell>
          <cell r="AA100" t="str">
            <v>Kawenu Primary</v>
          </cell>
          <cell r="AB100">
            <v>0</v>
          </cell>
        </row>
        <row r="101">
          <cell r="Z101" t="str">
            <v>054601</v>
          </cell>
          <cell r="AA101" t="str">
            <v>Akama Primary</v>
          </cell>
          <cell r="AB101">
            <v>0</v>
          </cell>
        </row>
        <row r="102">
          <cell r="Z102" t="str">
            <v>054607</v>
          </cell>
          <cell r="AA102" t="str">
            <v>Bonkovio Primary</v>
          </cell>
          <cell r="AB102">
            <v>0</v>
          </cell>
        </row>
        <row r="103">
          <cell r="Z103" t="str">
            <v>0546305</v>
          </cell>
          <cell r="AA103" t="str">
            <v>Burumba Secondary</v>
          </cell>
          <cell r="AB103">
            <v>15</v>
          </cell>
        </row>
        <row r="104">
          <cell r="Z104" t="str">
            <v>0546306</v>
          </cell>
          <cell r="AA104" t="str">
            <v>Epi High School Secondary</v>
          </cell>
          <cell r="AB104">
            <v>26</v>
          </cell>
        </row>
        <row r="105">
          <cell r="Z105" t="str">
            <v>0546307</v>
          </cell>
          <cell r="AA105" t="str">
            <v>Port Quimie Secondary</v>
          </cell>
          <cell r="AB105">
            <v>28</v>
          </cell>
        </row>
        <row r="106">
          <cell r="Z106" t="str">
            <v>054642</v>
          </cell>
          <cell r="AA106" t="str">
            <v>Nikaura Primary</v>
          </cell>
          <cell r="AB106">
            <v>0</v>
          </cell>
        </row>
        <row r="107">
          <cell r="Z107" t="str">
            <v>054663</v>
          </cell>
          <cell r="AA107" t="str">
            <v>Yevali Primary</v>
          </cell>
          <cell r="AB107">
            <v>0</v>
          </cell>
        </row>
        <row r="108">
          <cell r="Z108" t="str">
            <v>054824</v>
          </cell>
          <cell r="AA108" t="str">
            <v>Itakoma Primary</v>
          </cell>
          <cell r="AB108">
            <v>0</v>
          </cell>
        </row>
        <row r="109">
          <cell r="Z109" t="str">
            <v>0548308</v>
          </cell>
          <cell r="AA109" t="str">
            <v>Napangasale Secondary</v>
          </cell>
          <cell r="AB109">
            <v>45</v>
          </cell>
        </row>
        <row r="110">
          <cell r="Z110" t="str">
            <v>0548474</v>
          </cell>
          <cell r="AA110" t="str">
            <v>Nawaraone Jr. Secondary</v>
          </cell>
          <cell r="AB110">
            <v>36</v>
          </cell>
        </row>
        <row r="111">
          <cell r="Z111" t="str">
            <v>0551311</v>
          </cell>
          <cell r="AA111" t="str">
            <v>Nofo Secondary</v>
          </cell>
          <cell r="AB111">
            <v>8</v>
          </cell>
        </row>
        <row r="112">
          <cell r="Z112" t="str">
            <v>055410</v>
          </cell>
          <cell r="AA112" t="str">
            <v>Ekipe Primary</v>
          </cell>
          <cell r="AB112">
            <v>0</v>
          </cell>
        </row>
        <row r="113">
          <cell r="Z113" t="str">
            <v>055414</v>
          </cell>
          <cell r="AA113" t="str">
            <v>Eratap Primary</v>
          </cell>
          <cell r="AB113">
            <v>0</v>
          </cell>
        </row>
        <row r="114">
          <cell r="Z114" t="str">
            <v>055416</v>
          </cell>
          <cell r="AA114" t="str">
            <v>Erakor French Primary</v>
          </cell>
          <cell r="AB114">
            <v>0</v>
          </cell>
        </row>
        <row r="115">
          <cell r="Z115" t="str">
            <v>055418</v>
          </cell>
          <cell r="AA115" t="str">
            <v>Eton Primary</v>
          </cell>
          <cell r="AB115">
            <v>0</v>
          </cell>
        </row>
        <row r="116">
          <cell r="Z116" t="str">
            <v>0554300</v>
          </cell>
          <cell r="AA116" t="str">
            <v>Lycée de Montmartre</v>
          </cell>
          <cell r="AB116">
            <v>8</v>
          </cell>
        </row>
        <row r="117">
          <cell r="Z117" t="str">
            <v>0554301</v>
          </cell>
          <cell r="AA117" t="str">
            <v>Onesua Presbyterian College</v>
          </cell>
          <cell r="AB117">
            <v>0</v>
          </cell>
        </row>
        <row r="118">
          <cell r="Z118" t="str">
            <v>0554303</v>
          </cell>
          <cell r="AA118" t="str">
            <v>Ulei Secondary</v>
          </cell>
          <cell r="AB118">
            <v>14</v>
          </cell>
        </row>
        <row r="119">
          <cell r="Z119" t="str">
            <v>055435</v>
          </cell>
          <cell r="AA119" t="str">
            <v>Mangarongo Primary</v>
          </cell>
          <cell r="AB119">
            <v>0</v>
          </cell>
        </row>
        <row r="120">
          <cell r="Z120" t="str">
            <v>055436</v>
          </cell>
          <cell r="AA120" t="str">
            <v>Manua Primary</v>
          </cell>
          <cell r="AB120">
            <v>0</v>
          </cell>
        </row>
        <row r="121">
          <cell r="Z121" t="str">
            <v>055439</v>
          </cell>
          <cell r="AA121" t="str">
            <v>Melemaat Primary</v>
          </cell>
          <cell r="AB121">
            <v>0</v>
          </cell>
        </row>
        <row r="122">
          <cell r="Z122" t="str">
            <v>0554408</v>
          </cell>
          <cell r="AA122" t="str">
            <v>Sea Side Community Secondary</v>
          </cell>
          <cell r="AB122">
            <v>46</v>
          </cell>
        </row>
        <row r="123">
          <cell r="Z123" t="str">
            <v>0554419</v>
          </cell>
          <cell r="AA123" t="str">
            <v>Suango Mele French Secondary</v>
          </cell>
          <cell r="AB123">
            <v>16</v>
          </cell>
        </row>
        <row r="124">
          <cell r="Z124" t="str">
            <v>0554423</v>
          </cell>
          <cell r="AA124" t="str">
            <v>Suango Mele English Secondary</v>
          </cell>
          <cell r="AB124">
            <v>8</v>
          </cell>
        </row>
        <row r="125">
          <cell r="Z125" t="str">
            <v>055447</v>
          </cell>
          <cell r="AA125" t="str">
            <v>Pango English Primary</v>
          </cell>
          <cell r="AB125">
            <v>0</v>
          </cell>
        </row>
        <row r="126">
          <cell r="Z126" t="str">
            <v>0554499</v>
          </cell>
          <cell r="AA126" t="str">
            <v>Collège de Esnaar</v>
          </cell>
          <cell r="AB126">
            <v>6</v>
          </cell>
        </row>
        <row r="127">
          <cell r="Z127" t="str">
            <v>055450</v>
          </cell>
          <cell r="AA127" t="str">
            <v>Roau Primary</v>
          </cell>
          <cell r="AB127">
            <v>0</v>
          </cell>
        </row>
        <row r="128">
          <cell r="Z128" t="str">
            <v>055467</v>
          </cell>
          <cell r="AA128" t="str">
            <v>Bethany Community Christian Secondary</v>
          </cell>
          <cell r="AB128">
            <v>0</v>
          </cell>
        </row>
        <row r="129">
          <cell r="Z129" t="str">
            <v>0557445</v>
          </cell>
          <cell r="AA129" t="str">
            <v>Eles Secondary</v>
          </cell>
          <cell r="AB129">
            <v>0</v>
          </cell>
        </row>
        <row r="130">
          <cell r="Z130" t="str">
            <v>0663314</v>
          </cell>
          <cell r="AA130" t="str">
            <v>Ipota Secondary</v>
          </cell>
          <cell r="AB130">
            <v>0</v>
          </cell>
        </row>
        <row r="131">
          <cell r="Z131" t="str">
            <v>0663513</v>
          </cell>
          <cell r="AA131" t="str">
            <v>William Bay Secondary</v>
          </cell>
          <cell r="AB131">
            <v>14</v>
          </cell>
        </row>
        <row r="132">
          <cell r="Z132" t="str">
            <v>066411</v>
          </cell>
          <cell r="AA132" t="str">
            <v>Fetukai Primary</v>
          </cell>
          <cell r="AB132">
            <v>0</v>
          </cell>
        </row>
        <row r="133">
          <cell r="Z133" t="str">
            <v>0664301</v>
          </cell>
          <cell r="AA133" t="str">
            <v>Ienaula Secondary</v>
          </cell>
          <cell r="AB133">
            <v>39</v>
          </cell>
        </row>
        <row r="134">
          <cell r="Z134" t="str">
            <v>0664302</v>
          </cell>
          <cell r="AA134" t="str">
            <v>Imaki Secondary</v>
          </cell>
          <cell r="AB134">
            <v>27</v>
          </cell>
        </row>
        <row r="135">
          <cell r="Z135" t="str">
            <v>0664303</v>
          </cell>
          <cell r="AA135" t="str">
            <v>Isangel French Secondary</v>
          </cell>
          <cell r="AB135">
            <v>6</v>
          </cell>
        </row>
        <row r="136">
          <cell r="Z136" t="str">
            <v>0664304</v>
          </cell>
          <cell r="AA136" t="str">
            <v>Kwataparen Secondary</v>
          </cell>
          <cell r="AB136">
            <v>61</v>
          </cell>
        </row>
        <row r="137">
          <cell r="Z137" t="str">
            <v>0664305</v>
          </cell>
          <cell r="AA137" t="str">
            <v>Lenakel Secondary</v>
          </cell>
          <cell r="AB137">
            <v>195</v>
          </cell>
        </row>
        <row r="138">
          <cell r="Z138" t="str">
            <v>0664308</v>
          </cell>
          <cell r="AA138" t="str">
            <v>Tafea college</v>
          </cell>
          <cell r="AB138">
            <v>91</v>
          </cell>
        </row>
        <row r="139">
          <cell r="Z139" t="str">
            <v>0664309</v>
          </cell>
          <cell r="AA139" t="str">
            <v>Collège de Tafea/ Lycée de Tafea</v>
          </cell>
          <cell r="AB139">
            <v>24</v>
          </cell>
        </row>
        <row r="140">
          <cell r="Z140" t="str">
            <v>0664313</v>
          </cell>
          <cell r="AA140" t="str">
            <v>Lowanatom Secondary</v>
          </cell>
          <cell r="AB140">
            <v>46</v>
          </cell>
        </row>
        <row r="141">
          <cell r="Z141" t="str">
            <v>0664476</v>
          </cell>
          <cell r="AA141" t="str">
            <v>Lowiepeng Secondary</v>
          </cell>
          <cell r="AB141">
            <v>49</v>
          </cell>
        </row>
        <row r="142">
          <cell r="Z142" t="str">
            <v>0664495</v>
          </cell>
          <cell r="AA142" t="str">
            <v>Kwamera Secondary</v>
          </cell>
          <cell r="AB142">
            <v>67</v>
          </cell>
        </row>
        <row r="143">
          <cell r="Z143" t="str">
            <v>0664506</v>
          </cell>
          <cell r="AA143" t="str">
            <v>Naluken Secondary</v>
          </cell>
          <cell r="AB143">
            <v>366</v>
          </cell>
        </row>
        <row r="144">
          <cell r="Z144" t="str">
            <v>0664509</v>
          </cell>
          <cell r="AA144" t="str">
            <v>Latan (Tuhu) Secondary</v>
          </cell>
          <cell r="AB144">
            <v>35</v>
          </cell>
        </row>
        <row r="145">
          <cell r="Z145" t="str">
            <v>0664522</v>
          </cell>
          <cell r="AA145" t="str">
            <v>Lamlu Secondary</v>
          </cell>
          <cell r="AB145">
            <v>82</v>
          </cell>
        </row>
        <row r="146">
          <cell r="Z146" t="str">
            <v>0664559</v>
          </cell>
          <cell r="AA146" t="str">
            <v>Green Hill English Junior Secondary</v>
          </cell>
          <cell r="AB146">
            <v>42</v>
          </cell>
        </row>
        <row r="147">
          <cell r="Z147" t="str">
            <v>0664562</v>
          </cell>
          <cell r="AA147" t="str">
            <v>Entan Vui Jnr Secondary</v>
          </cell>
          <cell r="AB147">
            <v>60</v>
          </cell>
        </row>
        <row r="148">
          <cell r="Z148" t="str">
            <v>0664563</v>
          </cell>
          <cell r="AA148" t="str">
            <v>Green Hill French Junior Secondary</v>
          </cell>
          <cell r="AB148">
            <v>32</v>
          </cell>
        </row>
        <row r="149">
          <cell r="Z149" t="str">
            <v>0664570</v>
          </cell>
          <cell r="AA149" t="str">
            <v>Louwanpakil Secondary</v>
          </cell>
          <cell r="AB149">
            <v>5</v>
          </cell>
        </row>
        <row r="150">
          <cell r="Z150" t="str">
            <v>0664571</v>
          </cell>
          <cell r="AA150" t="str">
            <v>Port Resolution Junior Secondary</v>
          </cell>
          <cell r="AB150">
            <v>11</v>
          </cell>
        </row>
        <row r="151">
          <cell r="Z151" t="str">
            <v>0665453</v>
          </cell>
          <cell r="AA151" t="str">
            <v>Ishia Secondary</v>
          </cell>
          <cell r="AB151">
            <v>22</v>
          </cell>
        </row>
        <row r="152">
          <cell r="Z152" t="str">
            <v>0667300</v>
          </cell>
          <cell r="AA152" t="str">
            <v>Teruja English Secondary</v>
          </cell>
          <cell r="AB152">
            <v>79</v>
          </cell>
        </row>
        <row r="153">
          <cell r="Z153" t="str">
            <v>066782</v>
          </cell>
          <cell r="AA153" t="str">
            <v>Teruja French Secondary</v>
          </cell>
          <cell r="AB153">
            <v>12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4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Eligible SS T3-Web V"/>
      <sheetName val="Penama Eligible SS T3-Bank V"/>
      <sheetName val="Malampa Eligible SS T3-Web V"/>
      <sheetName val="Malampa Eligible SS T3-Bank V"/>
      <sheetName val="Shefa Eligible SS T3-Web V"/>
      <sheetName val="Shefa Eligible SS T3-Bank V"/>
      <sheetName val="Sanma Eligible SS T3-Web V"/>
      <sheetName val="Sanma Eligible SS T3-Bank V"/>
      <sheetName val="Mal &amp; She Ineligible SS T3-Web "/>
      <sheetName val="Mal &amp; She Ineligible SS T3- BV"/>
      <sheetName val="Tafea Eligible SS T3-Web V"/>
      <sheetName val="Tafea Eligible SS T3-BV"/>
      <sheetName val="Sanma Ineligible SS T3-Web V"/>
      <sheetName val="Sanma Ineligible SS T3-BV"/>
      <sheetName val="Torba Eligible SS T3-Web V"/>
      <sheetName val="Torba Eligible SS T3-Bank V"/>
      <sheetName val="Torba &amp; Tafea Ineligible SS T3"/>
      <sheetName val="Torba &amp; Tafea Ineligible SS-BV"/>
      <sheetName val="SS 1st T3 With New BRN"/>
      <sheetName val="SS 1st T3 With New BRN-BV"/>
      <sheetName val="SS 2nd T3 With New BRN"/>
      <sheetName val="SS 2nd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8125</v>
          </cell>
          <cell r="N12">
            <v>1608750</v>
          </cell>
          <cell r="O12">
            <v>482625</v>
          </cell>
          <cell r="Q12">
            <v>482625</v>
          </cell>
          <cell r="R12">
            <v>482625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8125</v>
          </cell>
          <cell r="N13">
            <v>893750</v>
          </cell>
          <cell r="O13">
            <v>268125</v>
          </cell>
          <cell r="P13">
            <v>0</v>
          </cell>
          <cell r="Q13">
            <v>268125</v>
          </cell>
          <cell r="R13">
            <v>268125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8125</v>
          </cell>
          <cell r="N14">
            <v>1600625</v>
          </cell>
          <cell r="O14">
            <v>480187</v>
          </cell>
          <cell r="P14">
            <v>0</v>
          </cell>
          <cell r="Q14">
            <v>480187</v>
          </cell>
          <cell r="R14">
            <v>480187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8125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8125</v>
          </cell>
          <cell r="N16">
            <v>1194375</v>
          </cell>
          <cell r="O16">
            <v>358313</v>
          </cell>
          <cell r="P16">
            <v>0</v>
          </cell>
          <cell r="Q16">
            <v>358313</v>
          </cell>
          <cell r="R16">
            <v>358313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8125</v>
          </cell>
          <cell r="N17">
            <v>446875</v>
          </cell>
          <cell r="O17">
            <v>134062</v>
          </cell>
          <cell r="P17">
            <v>0</v>
          </cell>
          <cell r="Q17">
            <v>134062</v>
          </cell>
          <cell r="R17">
            <v>134062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8125</v>
          </cell>
          <cell r="N18">
            <v>1145625</v>
          </cell>
          <cell r="O18">
            <v>343687</v>
          </cell>
          <cell r="P18">
            <v>0</v>
          </cell>
          <cell r="Q18">
            <v>343687</v>
          </cell>
          <cell r="R18">
            <v>343687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8125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8125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8125</v>
          </cell>
          <cell r="N21">
            <v>3826875</v>
          </cell>
          <cell r="O21">
            <v>1148062</v>
          </cell>
          <cell r="P21">
            <v>0</v>
          </cell>
          <cell r="Q21">
            <v>1148062</v>
          </cell>
          <cell r="R21">
            <v>1148062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8125</v>
          </cell>
          <cell r="N22">
            <v>544375</v>
          </cell>
          <cell r="O22">
            <v>163312</v>
          </cell>
          <cell r="P22">
            <v>0</v>
          </cell>
          <cell r="Q22">
            <v>163312</v>
          </cell>
          <cell r="R22">
            <v>163312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8125</v>
          </cell>
          <cell r="N23">
            <v>1503125</v>
          </cell>
          <cell r="O23">
            <v>450937</v>
          </cell>
          <cell r="P23">
            <v>0</v>
          </cell>
          <cell r="Q23">
            <v>450937</v>
          </cell>
          <cell r="R23">
            <v>450937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8125</v>
          </cell>
          <cell r="N24">
            <v>3355625</v>
          </cell>
          <cell r="O24">
            <v>1006687</v>
          </cell>
          <cell r="P24">
            <v>0</v>
          </cell>
          <cell r="Q24">
            <v>1006687</v>
          </cell>
          <cell r="R24">
            <v>1006687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8125</v>
          </cell>
          <cell r="N25">
            <v>4030000</v>
          </cell>
          <cell r="O25">
            <v>1209000</v>
          </cell>
          <cell r="P25">
            <v>0</v>
          </cell>
          <cell r="Q25">
            <v>1209000</v>
          </cell>
          <cell r="R25">
            <v>1209000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8125</v>
          </cell>
          <cell r="N26">
            <v>528125</v>
          </cell>
          <cell r="O26">
            <v>158437</v>
          </cell>
          <cell r="P26">
            <v>0</v>
          </cell>
          <cell r="Q26">
            <v>158437</v>
          </cell>
          <cell r="R26">
            <v>158437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8125</v>
          </cell>
          <cell r="N27">
            <v>641875</v>
          </cell>
          <cell r="O27">
            <v>192562</v>
          </cell>
          <cell r="P27">
            <v>0</v>
          </cell>
          <cell r="Q27">
            <v>192562</v>
          </cell>
          <cell r="R27">
            <v>192562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8125</v>
          </cell>
          <cell r="N28">
            <v>2275000</v>
          </cell>
          <cell r="O28">
            <v>682500</v>
          </cell>
          <cell r="P28">
            <v>0</v>
          </cell>
          <cell r="Q28">
            <v>682500</v>
          </cell>
          <cell r="R28">
            <v>682500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8125</v>
          </cell>
          <cell r="N29">
            <v>1113125</v>
          </cell>
          <cell r="O29">
            <v>333937</v>
          </cell>
          <cell r="P29">
            <v>0</v>
          </cell>
          <cell r="Q29">
            <v>333937</v>
          </cell>
          <cell r="R29">
            <v>333937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8125</v>
          </cell>
          <cell r="N30">
            <v>698750</v>
          </cell>
          <cell r="O30">
            <v>209625</v>
          </cell>
          <cell r="Q30">
            <v>209625</v>
          </cell>
          <cell r="R30">
            <v>209625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8125</v>
          </cell>
          <cell r="N31">
            <v>308750</v>
          </cell>
          <cell r="O31">
            <v>92625</v>
          </cell>
          <cell r="P31">
            <v>0</v>
          </cell>
          <cell r="Q31">
            <v>92625</v>
          </cell>
          <cell r="R31">
            <v>92625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8125</v>
          </cell>
          <cell r="N32">
            <v>1040000</v>
          </cell>
          <cell r="O32">
            <v>312000</v>
          </cell>
          <cell r="P32">
            <v>0</v>
          </cell>
          <cell r="Q32">
            <v>312000</v>
          </cell>
          <cell r="R32">
            <v>312000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8125</v>
          </cell>
          <cell r="N33">
            <v>4476875</v>
          </cell>
          <cell r="O33">
            <v>1343062</v>
          </cell>
          <cell r="P33">
            <v>0</v>
          </cell>
          <cell r="Q33">
            <v>1343062</v>
          </cell>
          <cell r="R33">
            <v>1343062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8125</v>
          </cell>
          <cell r="N34">
            <v>227500</v>
          </cell>
          <cell r="O34">
            <v>68250</v>
          </cell>
          <cell r="P34">
            <v>0</v>
          </cell>
          <cell r="Q34">
            <v>68250</v>
          </cell>
          <cell r="R34">
            <v>68250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8125</v>
          </cell>
          <cell r="N35">
            <v>5256875</v>
          </cell>
          <cell r="O35">
            <v>1577062</v>
          </cell>
          <cell r="P35">
            <v>0</v>
          </cell>
          <cell r="Q35">
            <v>1577062</v>
          </cell>
          <cell r="R35">
            <v>1577062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8125</v>
          </cell>
          <cell r="N36">
            <v>1023750</v>
          </cell>
          <cell r="O36">
            <v>307125</v>
          </cell>
          <cell r="P36">
            <v>0</v>
          </cell>
          <cell r="Q36">
            <v>307125</v>
          </cell>
          <cell r="R36">
            <v>307125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8125</v>
          </cell>
          <cell r="N37">
            <v>349375</v>
          </cell>
          <cell r="O37">
            <v>104812</v>
          </cell>
          <cell r="P37">
            <v>0</v>
          </cell>
          <cell r="Q37">
            <v>104812</v>
          </cell>
          <cell r="R37">
            <v>104812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8125</v>
          </cell>
          <cell r="N38">
            <v>406250</v>
          </cell>
          <cell r="O38">
            <v>121875</v>
          </cell>
          <cell r="P38">
            <v>0</v>
          </cell>
          <cell r="Q38">
            <v>121875</v>
          </cell>
          <cell r="R38">
            <v>121875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8125</v>
          </cell>
          <cell r="N39">
            <v>1210625</v>
          </cell>
          <cell r="O39">
            <v>363187</v>
          </cell>
          <cell r="P39">
            <v>0</v>
          </cell>
          <cell r="Q39">
            <v>363187</v>
          </cell>
          <cell r="R39">
            <v>363187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8125</v>
          </cell>
          <cell r="N40">
            <v>365625</v>
          </cell>
          <cell r="O40">
            <v>109688</v>
          </cell>
          <cell r="P40">
            <v>0</v>
          </cell>
          <cell r="Q40">
            <v>109688</v>
          </cell>
          <cell r="R40">
            <v>109688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8125</v>
          </cell>
          <cell r="N41">
            <v>918125</v>
          </cell>
          <cell r="O41">
            <v>275437</v>
          </cell>
          <cell r="P41">
            <v>0</v>
          </cell>
          <cell r="Q41">
            <v>275437</v>
          </cell>
          <cell r="R41">
            <v>275437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8125</v>
          </cell>
          <cell r="N42">
            <v>593125</v>
          </cell>
          <cell r="O42">
            <v>177937</v>
          </cell>
          <cell r="P42">
            <v>0</v>
          </cell>
          <cell r="Q42">
            <v>177937</v>
          </cell>
          <cell r="R42">
            <v>177937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8125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8125</v>
          </cell>
          <cell r="N44">
            <v>268125</v>
          </cell>
          <cell r="O44">
            <v>80437</v>
          </cell>
          <cell r="P44">
            <v>0</v>
          </cell>
          <cell r="Q44">
            <v>80437</v>
          </cell>
          <cell r="R44">
            <v>80437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8125</v>
          </cell>
          <cell r="N45">
            <v>1235000</v>
          </cell>
          <cell r="O45">
            <v>370500</v>
          </cell>
          <cell r="Q45">
            <v>370500</v>
          </cell>
          <cell r="R45">
            <v>370500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8125</v>
          </cell>
          <cell r="N46">
            <v>479375</v>
          </cell>
          <cell r="O46">
            <v>143812</v>
          </cell>
          <cell r="P46">
            <v>0</v>
          </cell>
          <cell r="Q46">
            <v>143812</v>
          </cell>
          <cell r="R46">
            <v>143812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8125</v>
          </cell>
          <cell r="N47">
            <v>7905625</v>
          </cell>
          <cell r="O47">
            <v>2371687</v>
          </cell>
          <cell r="P47">
            <v>0</v>
          </cell>
          <cell r="Q47">
            <v>2371687</v>
          </cell>
          <cell r="R47">
            <v>2371687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8125</v>
          </cell>
          <cell r="N48">
            <v>593125</v>
          </cell>
          <cell r="O48">
            <v>177937</v>
          </cell>
          <cell r="P48">
            <v>0</v>
          </cell>
          <cell r="Q48">
            <v>177937</v>
          </cell>
          <cell r="R48">
            <v>177937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8125</v>
          </cell>
          <cell r="N49">
            <v>186875</v>
          </cell>
          <cell r="O49">
            <v>56062</v>
          </cell>
          <cell r="P49">
            <v>0</v>
          </cell>
          <cell r="Q49">
            <v>56062</v>
          </cell>
          <cell r="R49">
            <v>56062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8125</v>
          </cell>
          <cell r="N50">
            <v>2088125</v>
          </cell>
          <cell r="O50">
            <v>626437</v>
          </cell>
          <cell r="P50">
            <v>0</v>
          </cell>
          <cell r="Q50">
            <v>626437</v>
          </cell>
          <cell r="R50">
            <v>626437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8125</v>
          </cell>
          <cell r="N51">
            <v>1275625</v>
          </cell>
          <cell r="O51">
            <v>382687</v>
          </cell>
          <cell r="P51">
            <v>0</v>
          </cell>
          <cell r="Q51">
            <v>382687</v>
          </cell>
          <cell r="R51">
            <v>382687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8125</v>
          </cell>
          <cell r="N52">
            <v>3176875</v>
          </cell>
          <cell r="O52">
            <v>953062</v>
          </cell>
          <cell r="P52">
            <v>0</v>
          </cell>
          <cell r="Q52">
            <v>953062</v>
          </cell>
          <cell r="R52">
            <v>953062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8125</v>
          </cell>
          <cell r="N53">
            <v>511875</v>
          </cell>
          <cell r="O53">
            <v>153563</v>
          </cell>
          <cell r="P53">
            <v>0</v>
          </cell>
          <cell r="Q53">
            <v>153563</v>
          </cell>
          <cell r="R53">
            <v>153563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8125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8125</v>
          </cell>
          <cell r="N55">
            <v>1470625</v>
          </cell>
          <cell r="O55">
            <v>441187</v>
          </cell>
          <cell r="P55">
            <v>0</v>
          </cell>
          <cell r="Q55">
            <v>441187</v>
          </cell>
          <cell r="R55">
            <v>441187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8125</v>
          </cell>
          <cell r="N56">
            <v>991250</v>
          </cell>
          <cell r="O56">
            <v>297375</v>
          </cell>
          <cell r="P56">
            <v>0</v>
          </cell>
          <cell r="Q56">
            <v>297375</v>
          </cell>
          <cell r="R56">
            <v>297375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8125</v>
          </cell>
          <cell r="N57">
            <v>1551875</v>
          </cell>
          <cell r="O57">
            <v>465562</v>
          </cell>
          <cell r="P57">
            <v>0</v>
          </cell>
          <cell r="Q57">
            <v>465562</v>
          </cell>
          <cell r="R57">
            <v>465562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8125</v>
          </cell>
          <cell r="N58">
            <v>1933750</v>
          </cell>
          <cell r="O58">
            <v>580125</v>
          </cell>
          <cell r="P58">
            <v>0</v>
          </cell>
          <cell r="Q58">
            <v>580125</v>
          </cell>
          <cell r="R58">
            <v>580125</v>
          </cell>
        </row>
        <row r="59">
          <cell r="B59" t="str">
            <v>0429423</v>
          </cell>
          <cell r="C59" t="str">
            <v>Aulua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8125</v>
          </cell>
          <cell r="N59">
            <v>1226875</v>
          </cell>
          <cell r="O59">
            <v>368063</v>
          </cell>
          <cell r="P59">
            <v>0</v>
          </cell>
          <cell r="Q59">
            <v>368063</v>
          </cell>
          <cell r="R59">
            <v>368063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8125</v>
          </cell>
          <cell r="N60">
            <v>1405625</v>
          </cell>
          <cell r="O60">
            <v>421687</v>
          </cell>
          <cell r="P60">
            <v>0</v>
          </cell>
          <cell r="Q60">
            <v>421687</v>
          </cell>
          <cell r="R60">
            <v>421687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8125</v>
          </cell>
          <cell r="N61">
            <v>398125</v>
          </cell>
          <cell r="O61">
            <v>119437</v>
          </cell>
          <cell r="P61">
            <v>0</v>
          </cell>
          <cell r="Q61">
            <v>119437</v>
          </cell>
          <cell r="R61">
            <v>119437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8125</v>
          </cell>
          <cell r="N62">
            <v>877500</v>
          </cell>
          <cell r="O62">
            <v>263250</v>
          </cell>
          <cell r="P62">
            <v>0</v>
          </cell>
          <cell r="Q62">
            <v>263250</v>
          </cell>
          <cell r="R62">
            <v>263250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8125</v>
          </cell>
          <cell r="N63">
            <v>3225625</v>
          </cell>
          <cell r="O63">
            <v>967687</v>
          </cell>
          <cell r="P63">
            <v>0</v>
          </cell>
          <cell r="Q63">
            <v>967687</v>
          </cell>
          <cell r="R63">
            <v>967687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8125</v>
          </cell>
          <cell r="N64">
            <v>1040000</v>
          </cell>
          <cell r="O64">
            <v>312000</v>
          </cell>
          <cell r="P64">
            <v>0</v>
          </cell>
          <cell r="Q64">
            <v>312000</v>
          </cell>
          <cell r="R64">
            <v>312000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8125</v>
          </cell>
          <cell r="N65">
            <v>845000</v>
          </cell>
          <cell r="O65">
            <v>253500</v>
          </cell>
          <cell r="P65">
            <v>0</v>
          </cell>
          <cell r="Q65">
            <v>253500</v>
          </cell>
          <cell r="R65">
            <v>253500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8125</v>
          </cell>
          <cell r="N66">
            <v>698750</v>
          </cell>
          <cell r="O66">
            <v>209625</v>
          </cell>
          <cell r="P66">
            <v>0</v>
          </cell>
          <cell r="Q66">
            <v>209625</v>
          </cell>
          <cell r="R66">
            <v>209625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8125</v>
          </cell>
          <cell r="N67">
            <v>633750</v>
          </cell>
          <cell r="O67">
            <v>190125</v>
          </cell>
          <cell r="P67">
            <v>0</v>
          </cell>
          <cell r="Q67">
            <v>190125</v>
          </cell>
          <cell r="R67">
            <v>190125</v>
          </cell>
        </row>
        <row r="68">
          <cell r="B68" t="str">
            <v>0443423</v>
          </cell>
          <cell r="C68" t="str">
            <v>Mbossung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8125</v>
          </cell>
          <cell r="N68">
            <v>796250</v>
          </cell>
          <cell r="O68">
            <v>238875</v>
          </cell>
          <cell r="P68">
            <v>0</v>
          </cell>
          <cell r="Q68">
            <v>238875</v>
          </cell>
          <cell r="R68">
            <v>238875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8125</v>
          </cell>
          <cell r="N69">
            <v>3111875</v>
          </cell>
          <cell r="O69">
            <v>933562</v>
          </cell>
          <cell r="P69">
            <v>0</v>
          </cell>
          <cell r="Q69">
            <v>933562</v>
          </cell>
          <cell r="R69">
            <v>933562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8125</v>
          </cell>
          <cell r="N70">
            <v>544375</v>
          </cell>
          <cell r="O70">
            <v>163312</v>
          </cell>
          <cell r="P70">
            <v>0</v>
          </cell>
          <cell r="Q70">
            <v>163312</v>
          </cell>
          <cell r="R70">
            <v>163312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8125</v>
          </cell>
          <cell r="N71">
            <v>1121250</v>
          </cell>
          <cell r="O71">
            <v>336375</v>
          </cell>
          <cell r="P71">
            <v>0</v>
          </cell>
          <cell r="Q71">
            <v>336375</v>
          </cell>
          <cell r="R71">
            <v>336375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8125</v>
          </cell>
          <cell r="N72">
            <v>1430000</v>
          </cell>
          <cell r="O72">
            <v>429000</v>
          </cell>
          <cell r="P72">
            <v>0</v>
          </cell>
          <cell r="Q72">
            <v>429000</v>
          </cell>
          <cell r="R72">
            <v>429000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8125</v>
          </cell>
          <cell r="N73">
            <v>1145625</v>
          </cell>
          <cell r="O73">
            <v>343687</v>
          </cell>
          <cell r="P73">
            <v>0</v>
          </cell>
          <cell r="Q73">
            <v>343687</v>
          </cell>
          <cell r="R73">
            <v>343687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8125</v>
          </cell>
          <cell r="N74">
            <v>2648750</v>
          </cell>
          <cell r="O74">
            <v>794625</v>
          </cell>
          <cell r="P74">
            <v>0</v>
          </cell>
          <cell r="Q74">
            <v>794625</v>
          </cell>
          <cell r="R74">
            <v>794625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8125</v>
          </cell>
          <cell r="N75">
            <v>1186250</v>
          </cell>
          <cell r="O75">
            <v>355875</v>
          </cell>
          <cell r="P75">
            <v>0</v>
          </cell>
          <cell r="Q75">
            <v>355875</v>
          </cell>
          <cell r="R75">
            <v>355875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8125</v>
          </cell>
          <cell r="N76">
            <v>2583750</v>
          </cell>
          <cell r="O76">
            <v>775125</v>
          </cell>
          <cell r="P76">
            <v>0</v>
          </cell>
          <cell r="Q76">
            <v>775125</v>
          </cell>
          <cell r="R76">
            <v>775125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8125</v>
          </cell>
          <cell r="N77">
            <v>365625</v>
          </cell>
          <cell r="O77">
            <v>109687</v>
          </cell>
          <cell r="P77">
            <v>0</v>
          </cell>
          <cell r="Q77">
            <v>109687</v>
          </cell>
          <cell r="R77">
            <v>109687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8125</v>
          </cell>
          <cell r="N78">
            <v>381875</v>
          </cell>
          <cell r="O78">
            <v>114562</v>
          </cell>
          <cell r="P78">
            <v>0</v>
          </cell>
          <cell r="Q78">
            <v>114562</v>
          </cell>
          <cell r="R78">
            <v>114562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8125</v>
          </cell>
          <cell r="N79">
            <v>2689375</v>
          </cell>
          <cell r="O79">
            <v>806812</v>
          </cell>
          <cell r="P79">
            <v>0</v>
          </cell>
          <cell r="Q79">
            <v>806812</v>
          </cell>
          <cell r="R79">
            <v>806812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8125</v>
          </cell>
          <cell r="N80">
            <v>3404375</v>
          </cell>
          <cell r="O80">
            <v>1021312</v>
          </cell>
          <cell r="P80">
            <v>0</v>
          </cell>
          <cell r="Q80">
            <v>1021312</v>
          </cell>
          <cell r="R80">
            <v>1021312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8125</v>
          </cell>
          <cell r="N81">
            <v>666250</v>
          </cell>
          <cell r="O81">
            <v>199875</v>
          </cell>
          <cell r="P81">
            <v>0</v>
          </cell>
          <cell r="Q81">
            <v>199875</v>
          </cell>
          <cell r="R81">
            <v>199875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8125</v>
          </cell>
          <cell r="N82">
            <v>747500</v>
          </cell>
          <cell r="O82">
            <v>224250</v>
          </cell>
          <cell r="P82">
            <v>0</v>
          </cell>
          <cell r="Q82">
            <v>224250</v>
          </cell>
          <cell r="R82">
            <v>224250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8125</v>
          </cell>
          <cell r="N83">
            <v>1064375</v>
          </cell>
          <cell r="O83">
            <v>319312</v>
          </cell>
          <cell r="P83">
            <v>0</v>
          </cell>
          <cell r="Q83">
            <v>319312</v>
          </cell>
          <cell r="R83">
            <v>319312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8125</v>
          </cell>
          <cell r="N84">
            <v>780000</v>
          </cell>
          <cell r="O84">
            <v>234000</v>
          </cell>
          <cell r="P84">
            <v>0</v>
          </cell>
          <cell r="Q84">
            <v>234000</v>
          </cell>
          <cell r="R84">
            <v>234000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8125</v>
          </cell>
          <cell r="N85">
            <v>4298125</v>
          </cell>
          <cell r="O85">
            <v>1289437</v>
          </cell>
          <cell r="P85">
            <v>0</v>
          </cell>
          <cell r="Q85">
            <v>1289437</v>
          </cell>
          <cell r="R85">
            <v>1289437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8125</v>
          </cell>
          <cell r="N86">
            <v>1088750</v>
          </cell>
          <cell r="O86">
            <v>326625</v>
          </cell>
          <cell r="P86">
            <v>0</v>
          </cell>
          <cell r="Q86">
            <v>326625</v>
          </cell>
          <cell r="R86">
            <v>326625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8125</v>
          </cell>
          <cell r="N87">
            <v>1137500</v>
          </cell>
          <cell r="O87">
            <v>341250</v>
          </cell>
          <cell r="P87">
            <v>0</v>
          </cell>
          <cell r="Q87">
            <v>341250</v>
          </cell>
          <cell r="R87">
            <v>341250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8125</v>
          </cell>
          <cell r="N88">
            <v>1738750</v>
          </cell>
          <cell r="O88">
            <v>521625</v>
          </cell>
          <cell r="P88">
            <v>0</v>
          </cell>
          <cell r="Q88">
            <v>521625</v>
          </cell>
          <cell r="R88">
            <v>521625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8125</v>
          </cell>
          <cell r="N89">
            <v>1771250</v>
          </cell>
          <cell r="O89">
            <v>531375</v>
          </cell>
          <cell r="P89">
            <v>0</v>
          </cell>
          <cell r="Q89">
            <v>531375</v>
          </cell>
          <cell r="R89">
            <v>531375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8125</v>
          </cell>
          <cell r="N90">
            <v>1186250</v>
          </cell>
          <cell r="O90">
            <v>355875</v>
          </cell>
          <cell r="P90">
            <v>0</v>
          </cell>
          <cell r="Q90">
            <v>355875</v>
          </cell>
          <cell r="R90">
            <v>355875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8125</v>
          </cell>
          <cell r="N91">
            <v>869375</v>
          </cell>
          <cell r="O91">
            <v>260812</v>
          </cell>
          <cell r="P91">
            <v>0</v>
          </cell>
          <cell r="Q91">
            <v>260812</v>
          </cell>
          <cell r="R91">
            <v>260812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8125</v>
          </cell>
          <cell r="N92">
            <v>845000</v>
          </cell>
          <cell r="O92">
            <v>253500</v>
          </cell>
          <cell r="P92">
            <v>0</v>
          </cell>
          <cell r="Q92">
            <v>253500</v>
          </cell>
          <cell r="R92">
            <v>253500</v>
          </cell>
        </row>
        <row r="93">
          <cell r="B93" t="str">
            <v>0443424</v>
          </cell>
          <cell r="C93" t="str">
            <v>Wuro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8125</v>
          </cell>
          <cell r="N93">
            <v>1023750</v>
          </cell>
          <cell r="O93">
            <v>307125</v>
          </cell>
          <cell r="P93">
            <v>0</v>
          </cell>
          <cell r="Q93">
            <v>307125</v>
          </cell>
          <cell r="R93">
            <v>307125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8125</v>
          </cell>
          <cell r="N94">
            <v>739375</v>
          </cell>
          <cell r="O94">
            <v>221812</v>
          </cell>
          <cell r="P94">
            <v>0</v>
          </cell>
          <cell r="Q94">
            <v>221812</v>
          </cell>
          <cell r="R94">
            <v>221812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8125</v>
          </cell>
          <cell r="N95">
            <v>1300000</v>
          </cell>
          <cell r="O95">
            <v>390000</v>
          </cell>
          <cell r="P95">
            <v>0</v>
          </cell>
          <cell r="Q95">
            <v>390000</v>
          </cell>
          <cell r="R95">
            <v>390000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8125</v>
          </cell>
          <cell r="N96">
            <v>341250</v>
          </cell>
          <cell r="O96">
            <v>102375</v>
          </cell>
          <cell r="P96">
            <v>0</v>
          </cell>
          <cell r="Q96">
            <v>102375</v>
          </cell>
          <cell r="R96">
            <v>102375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8125</v>
          </cell>
          <cell r="N97">
            <v>1105000</v>
          </cell>
          <cell r="O97">
            <v>331500</v>
          </cell>
          <cell r="P97">
            <v>0</v>
          </cell>
          <cell r="Q97">
            <v>331500</v>
          </cell>
          <cell r="R97">
            <v>331500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8125</v>
          </cell>
          <cell r="N98">
            <v>4566250</v>
          </cell>
          <cell r="O98">
            <v>1369875</v>
          </cell>
          <cell r="P98">
            <v>0</v>
          </cell>
          <cell r="Q98">
            <v>1369875</v>
          </cell>
          <cell r="R98">
            <v>1369875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8125</v>
          </cell>
          <cell r="N99">
            <v>641875</v>
          </cell>
          <cell r="O99">
            <v>192562</v>
          </cell>
          <cell r="P99">
            <v>0</v>
          </cell>
          <cell r="Q99">
            <v>192562</v>
          </cell>
          <cell r="R99">
            <v>192562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8125</v>
          </cell>
          <cell r="N100">
            <v>2437500</v>
          </cell>
          <cell r="O100">
            <v>731250</v>
          </cell>
          <cell r="P100">
            <v>0</v>
          </cell>
          <cell r="Q100">
            <v>731250</v>
          </cell>
          <cell r="R100">
            <v>731250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8125</v>
          </cell>
          <cell r="N101">
            <v>495625</v>
          </cell>
          <cell r="O101">
            <v>148687</v>
          </cell>
          <cell r="P101">
            <v>0</v>
          </cell>
          <cell r="Q101">
            <v>148687</v>
          </cell>
          <cell r="R101">
            <v>148687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8125</v>
          </cell>
          <cell r="N102">
            <v>1308125</v>
          </cell>
          <cell r="O102">
            <v>392437</v>
          </cell>
          <cell r="P102">
            <v>0</v>
          </cell>
          <cell r="Q102">
            <v>392437</v>
          </cell>
          <cell r="R102">
            <v>392437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8125</v>
          </cell>
          <cell r="N103">
            <v>4298125</v>
          </cell>
          <cell r="O103">
            <v>1289437</v>
          </cell>
          <cell r="P103">
            <v>0</v>
          </cell>
          <cell r="Q103">
            <v>1289437</v>
          </cell>
          <cell r="R103">
            <v>1289437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8125</v>
          </cell>
          <cell r="N104">
            <v>1681875</v>
          </cell>
          <cell r="O104">
            <v>504562</v>
          </cell>
          <cell r="P104">
            <v>0</v>
          </cell>
          <cell r="Q104">
            <v>504562</v>
          </cell>
          <cell r="R104">
            <v>504562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8125</v>
          </cell>
          <cell r="N105">
            <v>552500</v>
          </cell>
          <cell r="O105">
            <v>165750</v>
          </cell>
          <cell r="P105">
            <v>0</v>
          </cell>
          <cell r="Q105">
            <v>165750</v>
          </cell>
          <cell r="R105">
            <v>165750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8125</v>
          </cell>
          <cell r="N106">
            <v>1592500</v>
          </cell>
          <cell r="O106">
            <v>477750</v>
          </cell>
          <cell r="P106">
            <v>0</v>
          </cell>
          <cell r="Q106">
            <v>477750</v>
          </cell>
          <cell r="R106">
            <v>477750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8125</v>
          </cell>
          <cell r="N107">
            <v>991250</v>
          </cell>
          <cell r="O107">
            <v>297375</v>
          </cell>
          <cell r="P107">
            <v>0</v>
          </cell>
          <cell r="Q107">
            <v>297375</v>
          </cell>
          <cell r="R107">
            <v>297375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8125</v>
          </cell>
          <cell r="N108">
            <v>2112500</v>
          </cell>
          <cell r="O108">
            <v>633750</v>
          </cell>
          <cell r="P108">
            <v>0</v>
          </cell>
          <cell r="Q108">
            <v>633750</v>
          </cell>
          <cell r="R108">
            <v>633750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8125</v>
          </cell>
          <cell r="N109">
            <v>690625</v>
          </cell>
          <cell r="O109">
            <v>207187</v>
          </cell>
          <cell r="P109">
            <v>0</v>
          </cell>
          <cell r="Q109">
            <v>207187</v>
          </cell>
          <cell r="R109">
            <v>207187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8125</v>
          </cell>
          <cell r="N110">
            <v>609375</v>
          </cell>
          <cell r="O110">
            <v>182812</v>
          </cell>
          <cell r="P110">
            <v>0</v>
          </cell>
          <cell r="Q110">
            <v>182812</v>
          </cell>
          <cell r="R110">
            <v>182812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8125</v>
          </cell>
          <cell r="N111">
            <v>162500</v>
          </cell>
          <cell r="O111">
            <v>48750</v>
          </cell>
          <cell r="P111">
            <v>0</v>
          </cell>
          <cell r="Q111">
            <v>48750</v>
          </cell>
          <cell r="R111">
            <v>48750</v>
          </cell>
        </row>
        <row r="112">
          <cell r="B112" t="str">
            <v>0554522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8125</v>
          </cell>
          <cell r="N112">
            <v>698750</v>
          </cell>
          <cell r="O112">
            <v>209625</v>
          </cell>
          <cell r="P112">
            <v>0</v>
          </cell>
          <cell r="Q112">
            <v>209625</v>
          </cell>
          <cell r="R112">
            <v>209625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8125</v>
          </cell>
          <cell r="N113">
            <v>5013125</v>
          </cell>
          <cell r="O113">
            <v>1503937</v>
          </cell>
          <cell r="P113">
            <v>0</v>
          </cell>
          <cell r="Q113">
            <v>1503937</v>
          </cell>
          <cell r="R113">
            <v>1503937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8125</v>
          </cell>
          <cell r="N114">
            <v>7215000</v>
          </cell>
          <cell r="O114">
            <v>2164500</v>
          </cell>
          <cell r="P114">
            <v>0</v>
          </cell>
          <cell r="Q114">
            <v>2164500</v>
          </cell>
          <cell r="R114">
            <v>2164500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8125</v>
          </cell>
          <cell r="N115">
            <v>11163750</v>
          </cell>
          <cell r="O115">
            <v>3349125</v>
          </cell>
          <cell r="P115">
            <v>0</v>
          </cell>
          <cell r="Q115">
            <v>3349125</v>
          </cell>
          <cell r="R115">
            <v>3349125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8125</v>
          </cell>
          <cell r="N116">
            <v>390000</v>
          </cell>
          <cell r="O116">
            <v>117000</v>
          </cell>
          <cell r="P116">
            <v>0</v>
          </cell>
          <cell r="Q116">
            <v>117000</v>
          </cell>
          <cell r="R116">
            <v>117000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8125</v>
          </cell>
          <cell r="N117">
            <v>1738750</v>
          </cell>
          <cell r="O117">
            <v>521625</v>
          </cell>
          <cell r="P117">
            <v>0</v>
          </cell>
          <cell r="Q117">
            <v>521625</v>
          </cell>
          <cell r="R117">
            <v>521625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8125</v>
          </cell>
          <cell r="N118">
            <v>1031875</v>
          </cell>
          <cell r="O118">
            <v>309562</v>
          </cell>
          <cell r="P118">
            <v>0</v>
          </cell>
          <cell r="Q118">
            <v>309562</v>
          </cell>
          <cell r="R118">
            <v>309562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8125</v>
          </cell>
          <cell r="N119">
            <v>325000</v>
          </cell>
          <cell r="O119">
            <v>97500</v>
          </cell>
          <cell r="P119">
            <v>0</v>
          </cell>
          <cell r="Q119">
            <v>97500</v>
          </cell>
          <cell r="R119">
            <v>97500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8125</v>
          </cell>
          <cell r="N120">
            <v>40625</v>
          </cell>
          <cell r="O120">
            <v>12187</v>
          </cell>
          <cell r="P120">
            <v>0</v>
          </cell>
          <cell r="Q120">
            <v>12187</v>
          </cell>
          <cell r="R120">
            <v>12187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8125</v>
          </cell>
          <cell r="N121">
            <v>349375</v>
          </cell>
          <cell r="O121">
            <v>104812</v>
          </cell>
          <cell r="P121">
            <v>0</v>
          </cell>
          <cell r="Q121">
            <v>104812</v>
          </cell>
          <cell r="R121">
            <v>104812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8125</v>
          </cell>
          <cell r="N122">
            <v>1015625</v>
          </cell>
          <cell r="O122">
            <v>304687</v>
          </cell>
          <cell r="P122">
            <v>0</v>
          </cell>
          <cell r="Q122">
            <v>304687</v>
          </cell>
          <cell r="R122">
            <v>304687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8125</v>
          </cell>
          <cell r="N123">
            <v>4216875</v>
          </cell>
          <cell r="O123">
            <v>1265063</v>
          </cell>
          <cell r="P123">
            <v>0</v>
          </cell>
          <cell r="Q123">
            <v>1265063</v>
          </cell>
          <cell r="R123">
            <v>1265063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8125</v>
          </cell>
          <cell r="N124">
            <v>1454375</v>
          </cell>
          <cell r="O124">
            <v>436313</v>
          </cell>
          <cell r="P124">
            <v>0</v>
          </cell>
          <cell r="Q124">
            <v>436313</v>
          </cell>
          <cell r="R124">
            <v>436313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8125</v>
          </cell>
          <cell r="N125">
            <v>1145625</v>
          </cell>
          <cell r="O125">
            <v>343687</v>
          </cell>
          <cell r="P125">
            <v>0</v>
          </cell>
          <cell r="Q125">
            <v>343687</v>
          </cell>
          <cell r="R125">
            <v>343687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8125</v>
          </cell>
          <cell r="N126">
            <v>836875</v>
          </cell>
          <cell r="O126">
            <v>251062</v>
          </cell>
          <cell r="P126">
            <v>0</v>
          </cell>
          <cell r="Q126">
            <v>251062</v>
          </cell>
          <cell r="R126">
            <v>251062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8125</v>
          </cell>
          <cell r="N127">
            <v>536250</v>
          </cell>
          <cell r="O127">
            <v>160875</v>
          </cell>
          <cell r="P127">
            <v>0</v>
          </cell>
          <cell r="Q127">
            <v>160875</v>
          </cell>
          <cell r="R127">
            <v>160875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8125</v>
          </cell>
          <cell r="N128">
            <v>958750</v>
          </cell>
          <cell r="O128">
            <v>287625</v>
          </cell>
          <cell r="P128">
            <v>0</v>
          </cell>
          <cell r="Q128">
            <v>287625</v>
          </cell>
          <cell r="R128">
            <v>287625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8125</v>
          </cell>
          <cell r="N129">
            <v>2145000</v>
          </cell>
          <cell r="O129">
            <v>643500</v>
          </cell>
          <cell r="P129">
            <v>0</v>
          </cell>
          <cell r="Q129">
            <v>643500</v>
          </cell>
          <cell r="R129">
            <v>643500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8125</v>
          </cell>
          <cell r="N130">
            <v>3258125</v>
          </cell>
          <cell r="O130">
            <v>977437</v>
          </cell>
          <cell r="P130">
            <v>0</v>
          </cell>
          <cell r="Q130">
            <v>977437</v>
          </cell>
          <cell r="R130">
            <v>977437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8125</v>
          </cell>
          <cell r="N131">
            <v>1389375</v>
          </cell>
          <cell r="O131">
            <v>416812</v>
          </cell>
          <cell r="P131">
            <v>0</v>
          </cell>
          <cell r="Q131">
            <v>416812</v>
          </cell>
          <cell r="R131">
            <v>416812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8125</v>
          </cell>
          <cell r="N132">
            <v>715000</v>
          </cell>
          <cell r="O132">
            <v>214500</v>
          </cell>
          <cell r="P132">
            <v>0</v>
          </cell>
          <cell r="Q132">
            <v>214500</v>
          </cell>
          <cell r="R132">
            <v>214500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8125</v>
          </cell>
          <cell r="N133">
            <v>666250</v>
          </cell>
          <cell r="O133">
            <v>199875</v>
          </cell>
          <cell r="P133">
            <v>0</v>
          </cell>
          <cell r="Q133">
            <v>199875</v>
          </cell>
          <cell r="R133">
            <v>199875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8125</v>
          </cell>
          <cell r="N134">
            <v>747500</v>
          </cell>
          <cell r="O134">
            <v>224250</v>
          </cell>
          <cell r="P134">
            <v>0</v>
          </cell>
          <cell r="Q134">
            <v>224250</v>
          </cell>
          <cell r="R134">
            <v>224250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8125</v>
          </cell>
          <cell r="N135">
            <v>422500</v>
          </cell>
          <cell r="O135">
            <v>126750</v>
          </cell>
          <cell r="P135">
            <v>0</v>
          </cell>
          <cell r="Q135">
            <v>126750</v>
          </cell>
          <cell r="R135">
            <v>126750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8125</v>
          </cell>
          <cell r="N136">
            <v>893750</v>
          </cell>
          <cell r="O136">
            <v>268125</v>
          </cell>
          <cell r="P136">
            <v>0</v>
          </cell>
          <cell r="Q136">
            <v>268125</v>
          </cell>
          <cell r="R136">
            <v>268125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8125</v>
          </cell>
          <cell r="N137">
            <v>1202500</v>
          </cell>
          <cell r="O137">
            <v>360750</v>
          </cell>
          <cell r="P137">
            <v>0</v>
          </cell>
          <cell r="Q137">
            <v>360750</v>
          </cell>
          <cell r="R137">
            <v>360750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8125</v>
          </cell>
          <cell r="N138">
            <v>828750</v>
          </cell>
          <cell r="O138">
            <v>248625</v>
          </cell>
          <cell r="P138">
            <v>0</v>
          </cell>
          <cell r="Q138">
            <v>248625</v>
          </cell>
          <cell r="R138">
            <v>248625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8125</v>
          </cell>
          <cell r="N139">
            <v>845000</v>
          </cell>
          <cell r="O139">
            <v>253500</v>
          </cell>
          <cell r="P139">
            <v>0</v>
          </cell>
          <cell r="Q139">
            <v>253500</v>
          </cell>
          <cell r="R139">
            <v>253500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8125</v>
          </cell>
          <cell r="N140">
            <v>528125</v>
          </cell>
          <cell r="O140">
            <v>158437</v>
          </cell>
          <cell r="P140">
            <v>0</v>
          </cell>
          <cell r="Q140">
            <v>158437</v>
          </cell>
          <cell r="R140">
            <v>158437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8125</v>
          </cell>
          <cell r="N141">
            <v>1706250</v>
          </cell>
          <cell r="O141">
            <v>511875</v>
          </cell>
          <cell r="P141">
            <v>0</v>
          </cell>
          <cell r="Q141">
            <v>511875</v>
          </cell>
          <cell r="R141">
            <v>511875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8125</v>
          </cell>
          <cell r="N142">
            <v>1755000</v>
          </cell>
          <cell r="O142">
            <v>526500</v>
          </cell>
          <cell r="P142">
            <v>0</v>
          </cell>
          <cell r="Q142">
            <v>526500</v>
          </cell>
          <cell r="R142">
            <v>526500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8125</v>
          </cell>
          <cell r="N143">
            <v>5451875</v>
          </cell>
          <cell r="O143">
            <v>1635562</v>
          </cell>
          <cell r="P143">
            <v>0</v>
          </cell>
          <cell r="Q143">
            <v>1635562</v>
          </cell>
          <cell r="R143">
            <v>1635562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8125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8125</v>
          </cell>
          <cell r="N145">
            <v>2746250</v>
          </cell>
          <cell r="O145">
            <v>823875</v>
          </cell>
          <cell r="P145">
            <v>0</v>
          </cell>
          <cell r="Q145">
            <v>823875</v>
          </cell>
          <cell r="R145">
            <v>823875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8125</v>
          </cell>
          <cell r="N146">
            <v>1421875</v>
          </cell>
          <cell r="O146">
            <v>426563</v>
          </cell>
          <cell r="P146">
            <v>0</v>
          </cell>
          <cell r="Q146">
            <v>426563</v>
          </cell>
          <cell r="R146">
            <v>426563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8125</v>
          </cell>
          <cell r="N147">
            <v>138125</v>
          </cell>
          <cell r="O147">
            <v>41437</v>
          </cell>
          <cell r="P147">
            <v>0</v>
          </cell>
          <cell r="Q147">
            <v>41437</v>
          </cell>
          <cell r="R147">
            <v>41437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8125</v>
          </cell>
          <cell r="N148">
            <v>203125</v>
          </cell>
          <cell r="O148">
            <v>60938</v>
          </cell>
          <cell r="P148">
            <v>0</v>
          </cell>
          <cell r="Q148">
            <v>60938</v>
          </cell>
          <cell r="R148">
            <v>60938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8125</v>
          </cell>
          <cell r="N149">
            <v>3168750</v>
          </cell>
          <cell r="O149">
            <v>950625</v>
          </cell>
          <cell r="P149">
            <v>0</v>
          </cell>
          <cell r="Q149">
            <v>950625</v>
          </cell>
          <cell r="R149">
            <v>950625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8125</v>
          </cell>
          <cell r="N150">
            <v>926250</v>
          </cell>
          <cell r="O150">
            <v>277875</v>
          </cell>
          <cell r="P150">
            <v>0</v>
          </cell>
          <cell r="Q150">
            <v>277875</v>
          </cell>
          <cell r="R150">
            <v>277875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8125</v>
          </cell>
          <cell r="N151">
            <v>146250</v>
          </cell>
          <cell r="O151">
            <v>43875</v>
          </cell>
          <cell r="P151">
            <v>0</v>
          </cell>
          <cell r="Q151">
            <v>43875</v>
          </cell>
          <cell r="R151">
            <v>43875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8125</v>
          </cell>
          <cell r="N152">
            <v>885625</v>
          </cell>
          <cell r="O152">
            <v>265687</v>
          </cell>
          <cell r="P152">
            <v>0</v>
          </cell>
          <cell r="Q152">
            <v>265687</v>
          </cell>
          <cell r="R152">
            <v>265687</v>
          </cell>
        </row>
      </sheetData>
      <sheetData sheetId="24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8125</v>
          </cell>
          <cell r="R12">
            <v>1600625</v>
          </cell>
          <cell r="S12">
            <v>480187</v>
          </cell>
          <cell r="U12">
            <v>480187.5</v>
          </cell>
          <cell r="W12">
            <v>480187.5</v>
          </cell>
          <cell r="X12">
            <v>480187.5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8125</v>
          </cell>
          <cell r="R13">
            <v>893750</v>
          </cell>
          <cell r="S13">
            <v>268125</v>
          </cell>
          <cell r="U13">
            <v>268125</v>
          </cell>
          <cell r="W13">
            <v>268125</v>
          </cell>
          <cell r="X13">
            <v>268125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8125</v>
          </cell>
          <cell r="R14">
            <v>446875</v>
          </cell>
          <cell r="S14">
            <v>134062</v>
          </cell>
          <cell r="U14">
            <v>134062.5</v>
          </cell>
          <cell r="W14">
            <v>134062.5</v>
          </cell>
          <cell r="X14">
            <v>134062.5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8125</v>
          </cell>
          <cell r="R15">
            <v>1608750</v>
          </cell>
          <cell r="S15">
            <v>482625</v>
          </cell>
          <cell r="U15">
            <v>482625</v>
          </cell>
          <cell r="W15">
            <v>482625</v>
          </cell>
          <cell r="X15">
            <v>482625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8125</v>
          </cell>
          <cell r="R16">
            <v>1145625</v>
          </cell>
          <cell r="S16">
            <v>343687</v>
          </cell>
          <cell r="U16">
            <v>343687.5</v>
          </cell>
          <cell r="W16">
            <v>343687.5</v>
          </cell>
          <cell r="X16">
            <v>343687.5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8125</v>
          </cell>
          <cell r="R17">
            <v>3826875</v>
          </cell>
          <cell r="S17">
            <v>1148062</v>
          </cell>
          <cell r="U17">
            <v>1148062.5</v>
          </cell>
          <cell r="W17">
            <v>1148062.5</v>
          </cell>
          <cell r="X17">
            <v>1148062.5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8125</v>
          </cell>
          <cell r="R18">
            <v>544375</v>
          </cell>
          <cell r="S18">
            <v>163312</v>
          </cell>
          <cell r="U18">
            <v>163312.5</v>
          </cell>
          <cell r="W18">
            <v>163312.5</v>
          </cell>
          <cell r="X18">
            <v>163312.5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8125</v>
          </cell>
          <cell r="R19">
            <v>1503125</v>
          </cell>
          <cell r="S19">
            <v>450937</v>
          </cell>
          <cell r="U19">
            <v>450937.5</v>
          </cell>
          <cell r="W19">
            <v>450937.5</v>
          </cell>
          <cell r="X19">
            <v>450937.5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8125</v>
          </cell>
          <cell r="R20">
            <v>3355625</v>
          </cell>
          <cell r="S20">
            <v>1006687</v>
          </cell>
          <cell r="U20">
            <v>1006687.5</v>
          </cell>
          <cell r="W20">
            <v>1006687.5</v>
          </cell>
          <cell r="X20">
            <v>1006687.5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8125</v>
          </cell>
          <cell r="R21">
            <v>4030000</v>
          </cell>
          <cell r="S21">
            <v>1209000</v>
          </cell>
          <cell r="U21">
            <v>1209000</v>
          </cell>
          <cell r="W21">
            <v>1209000</v>
          </cell>
          <cell r="X21">
            <v>1209000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8125</v>
          </cell>
          <cell r="R22">
            <v>528125</v>
          </cell>
          <cell r="S22">
            <v>158437</v>
          </cell>
          <cell r="U22">
            <v>158437.5</v>
          </cell>
          <cell r="W22">
            <v>158437.5</v>
          </cell>
          <cell r="X22">
            <v>158437.5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8125</v>
          </cell>
          <cell r="R23">
            <v>641875</v>
          </cell>
          <cell r="S23">
            <v>192562</v>
          </cell>
          <cell r="U23">
            <v>192562.5</v>
          </cell>
          <cell r="W23">
            <v>192562.5</v>
          </cell>
          <cell r="X23">
            <v>192562.5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8125</v>
          </cell>
          <cell r="R24">
            <v>2275000</v>
          </cell>
          <cell r="S24">
            <v>682500</v>
          </cell>
          <cell r="U24">
            <v>682500</v>
          </cell>
          <cell r="W24">
            <v>682500</v>
          </cell>
          <cell r="X24">
            <v>682500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8125</v>
          </cell>
          <cell r="R25">
            <v>1113125</v>
          </cell>
          <cell r="S25">
            <v>333937</v>
          </cell>
          <cell r="U25">
            <v>333937.5</v>
          </cell>
          <cell r="W25">
            <v>333937.5</v>
          </cell>
          <cell r="X25">
            <v>333937.5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8125</v>
          </cell>
          <cell r="R26">
            <v>698750</v>
          </cell>
          <cell r="S26">
            <v>209625</v>
          </cell>
          <cell r="U26">
            <v>209625</v>
          </cell>
          <cell r="W26">
            <v>209625</v>
          </cell>
          <cell r="X26">
            <v>209625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8125</v>
          </cell>
          <cell r="R27">
            <v>308750</v>
          </cell>
          <cell r="S27">
            <v>92625</v>
          </cell>
          <cell r="U27">
            <v>92625</v>
          </cell>
          <cell r="W27">
            <v>92625</v>
          </cell>
          <cell r="X27">
            <v>92625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8125</v>
          </cell>
          <cell r="R28">
            <v>1040000</v>
          </cell>
          <cell r="S28">
            <v>312000</v>
          </cell>
          <cell r="U28">
            <v>312000</v>
          </cell>
          <cell r="W28">
            <v>312000</v>
          </cell>
          <cell r="X28">
            <v>312000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8125</v>
          </cell>
          <cell r="R29">
            <v>4476875</v>
          </cell>
          <cell r="S29">
            <v>1343062</v>
          </cell>
          <cell r="U29">
            <v>1343062.5</v>
          </cell>
          <cell r="W29">
            <v>1343062.5</v>
          </cell>
          <cell r="X29">
            <v>1343062.5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8125</v>
          </cell>
          <cell r="R30">
            <v>227500</v>
          </cell>
          <cell r="S30">
            <v>68250</v>
          </cell>
          <cell r="U30">
            <v>68250</v>
          </cell>
          <cell r="W30">
            <v>68250</v>
          </cell>
          <cell r="X30">
            <v>68250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8125</v>
          </cell>
          <cell r="R31">
            <v>5256875</v>
          </cell>
          <cell r="S31">
            <v>1577062</v>
          </cell>
          <cell r="U31">
            <v>1577062.5</v>
          </cell>
          <cell r="W31">
            <v>1577062.5</v>
          </cell>
          <cell r="X31">
            <v>1577062.5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8125</v>
          </cell>
          <cell r="R32">
            <v>1023750</v>
          </cell>
          <cell r="S32">
            <v>307125</v>
          </cell>
          <cell r="U32">
            <v>307125</v>
          </cell>
          <cell r="W32">
            <v>307125</v>
          </cell>
          <cell r="X32">
            <v>307125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8125</v>
          </cell>
          <cell r="R33">
            <v>349375</v>
          </cell>
          <cell r="S33">
            <v>104812</v>
          </cell>
          <cell r="U33">
            <v>104812.5</v>
          </cell>
          <cell r="W33">
            <v>104812.5</v>
          </cell>
          <cell r="X33">
            <v>104812.5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8125</v>
          </cell>
          <cell r="R34">
            <v>406250</v>
          </cell>
          <cell r="S34">
            <v>121875</v>
          </cell>
          <cell r="U34">
            <v>121875</v>
          </cell>
          <cell r="W34">
            <v>121875</v>
          </cell>
          <cell r="X34">
            <v>121875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8125</v>
          </cell>
          <cell r="R35">
            <v>1210625</v>
          </cell>
          <cell r="S35">
            <v>363187</v>
          </cell>
          <cell r="U35">
            <v>363187.5</v>
          </cell>
          <cell r="W35">
            <v>363187.5</v>
          </cell>
          <cell r="X35">
            <v>363187.5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8125</v>
          </cell>
          <cell r="R36">
            <v>365625</v>
          </cell>
          <cell r="S36">
            <v>109688</v>
          </cell>
          <cell r="T36">
            <v>0</v>
          </cell>
          <cell r="U36">
            <v>109687.5</v>
          </cell>
          <cell r="W36">
            <v>109687.5</v>
          </cell>
          <cell r="X36">
            <v>109687.5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8125</v>
          </cell>
          <cell r="R37">
            <v>918125</v>
          </cell>
          <cell r="S37">
            <v>275437</v>
          </cell>
          <cell r="U37">
            <v>275437.5</v>
          </cell>
          <cell r="W37">
            <v>275437.5</v>
          </cell>
          <cell r="X37">
            <v>275437.5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8125</v>
          </cell>
          <cell r="R38">
            <v>593125</v>
          </cell>
          <cell r="S38">
            <v>177937</v>
          </cell>
          <cell r="U38">
            <v>177937.5</v>
          </cell>
          <cell r="W38">
            <v>177937.5</v>
          </cell>
          <cell r="X38">
            <v>177937.5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8125</v>
          </cell>
          <cell r="R39">
            <v>1235000</v>
          </cell>
          <cell r="S39">
            <v>370500</v>
          </cell>
          <cell r="U39">
            <v>370500</v>
          </cell>
          <cell r="W39">
            <v>370500</v>
          </cell>
          <cell r="X39">
            <v>370500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8125</v>
          </cell>
          <cell r="R40">
            <v>479375</v>
          </cell>
          <cell r="S40">
            <v>143812</v>
          </cell>
          <cell r="U40">
            <v>143812.5</v>
          </cell>
          <cell r="W40">
            <v>143812.5</v>
          </cell>
          <cell r="X40">
            <v>143812.5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8125</v>
          </cell>
          <cell r="R41">
            <v>7905625</v>
          </cell>
          <cell r="S41">
            <v>2371687</v>
          </cell>
          <cell r="U41">
            <v>2371687.5</v>
          </cell>
          <cell r="W41">
            <v>2371687.5</v>
          </cell>
          <cell r="X41">
            <v>2371687.5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8125</v>
          </cell>
          <cell r="R42">
            <v>593125</v>
          </cell>
          <cell r="S42">
            <v>177937</v>
          </cell>
          <cell r="U42">
            <v>177937.5</v>
          </cell>
          <cell r="W42">
            <v>177937.5</v>
          </cell>
          <cell r="X42">
            <v>177937.5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8125</v>
          </cell>
          <cell r="R43">
            <v>186875</v>
          </cell>
          <cell r="S43">
            <v>56062</v>
          </cell>
          <cell r="U43">
            <v>56062.5</v>
          </cell>
          <cell r="W43">
            <v>56062.5</v>
          </cell>
          <cell r="X43">
            <v>56062.5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8125</v>
          </cell>
          <cell r="R44">
            <v>2088125</v>
          </cell>
          <cell r="S44">
            <v>626437</v>
          </cell>
          <cell r="U44">
            <v>626437.5</v>
          </cell>
          <cell r="W44">
            <v>626437.5</v>
          </cell>
          <cell r="X44">
            <v>626437.5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8125</v>
          </cell>
          <cell r="R45">
            <v>1275625</v>
          </cell>
          <cell r="S45">
            <v>382687</v>
          </cell>
          <cell r="U45">
            <v>382687.5</v>
          </cell>
          <cell r="W45">
            <v>382687.5</v>
          </cell>
          <cell r="X45">
            <v>382687.5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8125</v>
          </cell>
          <cell r="R46">
            <v>3176875</v>
          </cell>
          <cell r="S46">
            <v>953062</v>
          </cell>
          <cell r="U46">
            <v>953062.5</v>
          </cell>
          <cell r="W46">
            <v>953062.5</v>
          </cell>
          <cell r="X46">
            <v>953062.5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8125</v>
          </cell>
          <cell r="R47">
            <v>511875</v>
          </cell>
          <cell r="S47">
            <v>153563</v>
          </cell>
          <cell r="U47">
            <v>153562.5</v>
          </cell>
          <cell r="W47">
            <v>153562.5</v>
          </cell>
          <cell r="X47">
            <v>153562.5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8125</v>
          </cell>
          <cell r="R48">
            <v>1470625</v>
          </cell>
          <cell r="S48">
            <v>441187</v>
          </cell>
          <cell r="U48">
            <v>441187.5</v>
          </cell>
          <cell r="W48">
            <v>441187.5</v>
          </cell>
          <cell r="X48">
            <v>441187.5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8125</v>
          </cell>
          <cell r="R49">
            <v>991250</v>
          </cell>
          <cell r="S49">
            <v>297375</v>
          </cell>
          <cell r="U49">
            <v>297375</v>
          </cell>
          <cell r="W49">
            <v>297375</v>
          </cell>
          <cell r="X49">
            <v>297375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8125</v>
          </cell>
          <cell r="R50">
            <v>1551875</v>
          </cell>
          <cell r="S50">
            <v>465562</v>
          </cell>
          <cell r="U50">
            <v>465562.5</v>
          </cell>
          <cell r="W50">
            <v>465562.5</v>
          </cell>
          <cell r="X50">
            <v>465562.5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8125</v>
          </cell>
          <cell r="R51">
            <v>1933750</v>
          </cell>
          <cell r="S51">
            <v>580125</v>
          </cell>
          <cell r="U51">
            <v>580125</v>
          </cell>
          <cell r="W51">
            <v>580125</v>
          </cell>
          <cell r="X51">
            <v>580125</v>
          </cell>
        </row>
        <row r="52">
          <cell r="B52" t="str">
            <v>0429423</v>
          </cell>
          <cell r="C52" t="str">
            <v>Aulua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8125</v>
          </cell>
          <cell r="R52">
            <v>1226875</v>
          </cell>
          <cell r="S52">
            <v>368063</v>
          </cell>
          <cell r="U52">
            <v>368062.5</v>
          </cell>
          <cell r="W52">
            <v>368062.5</v>
          </cell>
          <cell r="X52">
            <v>368062.5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8125</v>
          </cell>
          <cell r="R53">
            <v>1405625</v>
          </cell>
          <cell r="S53">
            <v>421687</v>
          </cell>
          <cell r="U53">
            <v>421687.5</v>
          </cell>
          <cell r="W53">
            <v>421687.5</v>
          </cell>
          <cell r="X53">
            <v>421687.5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8125</v>
          </cell>
          <cell r="R54">
            <v>398125</v>
          </cell>
          <cell r="S54">
            <v>119437</v>
          </cell>
          <cell r="U54">
            <v>119437.5</v>
          </cell>
          <cell r="W54">
            <v>119437.5</v>
          </cell>
          <cell r="X54">
            <v>119437.5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8125</v>
          </cell>
          <cell r="R55">
            <v>877500</v>
          </cell>
          <cell r="S55">
            <v>263250</v>
          </cell>
          <cell r="U55">
            <v>263250</v>
          </cell>
          <cell r="W55">
            <v>263250</v>
          </cell>
          <cell r="X55">
            <v>263250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8125</v>
          </cell>
          <cell r="R56">
            <v>3225625</v>
          </cell>
          <cell r="S56">
            <v>967687</v>
          </cell>
          <cell r="U56">
            <v>967687.5</v>
          </cell>
          <cell r="W56">
            <v>967687.5</v>
          </cell>
          <cell r="X56">
            <v>967687.5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8125</v>
          </cell>
          <cell r="R57">
            <v>1040000</v>
          </cell>
          <cell r="S57">
            <v>312000</v>
          </cell>
          <cell r="U57">
            <v>312000</v>
          </cell>
          <cell r="W57">
            <v>312000</v>
          </cell>
          <cell r="X57">
            <v>312000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8125</v>
          </cell>
          <cell r="R58">
            <v>845000</v>
          </cell>
          <cell r="S58">
            <v>253500</v>
          </cell>
          <cell r="U58">
            <v>253500</v>
          </cell>
          <cell r="W58">
            <v>253500</v>
          </cell>
          <cell r="X58">
            <v>253500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8125</v>
          </cell>
          <cell r="R59">
            <v>698750</v>
          </cell>
          <cell r="S59">
            <v>209625</v>
          </cell>
          <cell r="U59">
            <v>209625</v>
          </cell>
          <cell r="W59">
            <v>209625</v>
          </cell>
          <cell r="X59">
            <v>209625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8125</v>
          </cell>
          <cell r="R60">
            <v>633750</v>
          </cell>
          <cell r="S60">
            <v>190125</v>
          </cell>
          <cell r="U60">
            <v>190125</v>
          </cell>
          <cell r="W60">
            <v>190125</v>
          </cell>
          <cell r="X60">
            <v>190125</v>
          </cell>
        </row>
        <row r="61">
          <cell r="B61" t="str">
            <v>0443423</v>
          </cell>
          <cell r="C61" t="str">
            <v>Mbossung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8125</v>
          </cell>
          <cell r="R61">
            <v>796250</v>
          </cell>
          <cell r="S61">
            <v>238875</v>
          </cell>
          <cell r="U61">
            <v>238875</v>
          </cell>
          <cell r="W61">
            <v>238875</v>
          </cell>
          <cell r="X61">
            <v>238875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8125</v>
          </cell>
          <cell r="R62">
            <v>3111875</v>
          </cell>
          <cell r="S62">
            <v>933562</v>
          </cell>
          <cell r="U62">
            <v>933562.5</v>
          </cell>
          <cell r="W62">
            <v>933562.5</v>
          </cell>
          <cell r="X62">
            <v>933562.5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8125</v>
          </cell>
          <cell r="R63">
            <v>544375</v>
          </cell>
          <cell r="S63">
            <v>163312</v>
          </cell>
          <cell r="U63">
            <v>163312.5</v>
          </cell>
          <cell r="W63">
            <v>163312.5</v>
          </cell>
          <cell r="X63">
            <v>163312.5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8125</v>
          </cell>
          <cell r="R64">
            <v>1121250</v>
          </cell>
          <cell r="S64">
            <v>336375</v>
          </cell>
          <cell r="U64">
            <v>336375</v>
          </cell>
          <cell r="W64">
            <v>336375</v>
          </cell>
          <cell r="X64">
            <v>336375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8125</v>
          </cell>
          <cell r="R65">
            <v>780000</v>
          </cell>
          <cell r="S65">
            <v>234000</v>
          </cell>
          <cell r="U65">
            <v>234000</v>
          </cell>
          <cell r="W65">
            <v>234000</v>
          </cell>
          <cell r="X65">
            <v>234000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8125</v>
          </cell>
          <cell r="R66">
            <v>1430000</v>
          </cell>
          <cell r="S66">
            <v>429000</v>
          </cell>
          <cell r="U66">
            <v>429000</v>
          </cell>
          <cell r="W66">
            <v>429000</v>
          </cell>
          <cell r="X66">
            <v>429000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8125</v>
          </cell>
          <cell r="R67">
            <v>1145625</v>
          </cell>
          <cell r="S67">
            <v>343687</v>
          </cell>
          <cell r="U67">
            <v>343687.5</v>
          </cell>
          <cell r="W67">
            <v>343687.5</v>
          </cell>
          <cell r="X67">
            <v>343687.5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8125</v>
          </cell>
          <cell r="R68">
            <v>2648750</v>
          </cell>
          <cell r="S68">
            <v>794625</v>
          </cell>
          <cell r="U68">
            <v>794625</v>
          </cell>
          <cell r="W68">
            <v>794625</v>
          </cell>
          <cell r="X68">
            <v>794625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8125</v>
          </cell>
          <cell r="R69">
            <v>1186250</v>
          </cell>
          <cell r="S69">
            <v>355875</v>
          </cell>
          <cell r="U69">
            <v>355875</v>
          </cell>
          <cell r="W69">
            <v>355875</v>
          </cell>
          <cell r="X69">
            <v>355875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8125</v>
          </cell>
          <cell r="R70">
            <v>2583750</v>
          </cell>
          <cell r="S70">
            <v>775125</v>
          </cell>
          <cell r="U70">
            <v>775125</v>
          </cell>
          <cell r="W70">
            <v>775125</v>
          </cell>
          <cell r="X70">
            <v>775125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8125</v>
          </cell>
          <cell r="R71">
            <v>365625</v>
          </cell>
          <cell r="S71">
            <v>109687</v>
          </cell>
          <cell r="U71">
            <v>109687.5</v>
          </cell>
          <cell r="W71">
            <v>109687.5</v>
          </cell>
          <cell r="X71">
            <v>109687.5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8125</v>
          </cell>
          <cell r="R72">
            <v>381875</v>
          </cell>
          <cell r="S72">
            <v>114562</v>
          </cell>
          <cell r="U72">
            <v>114562.5</v>
          </cell>
          <cell r="W72">
            <v>114562.5</v>
          </cell>
          <cell r="X72">
            <v>114562.5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8125</v>
          </cell>
          <cell r="R73">
            <v>2689375</v>
          </cell>
          <cell r="S73">
            <v>806812</v>
          </cell>
          <cell r="U73">
            <v>806812.5</v>
          </cell>
          <cell r="W73">
            <v>806812.5</v>
          </cell>
          <cell r="X73">
            <v>806812.5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8125</v>
          </cell>
          <cell r="R74">
            <v>3404375</v>
          </cell>
          <cell r="S74">
            <v>1021312</v>
          </cell>
          <cell r="U74">
            <v>1021312.5</v>
          </cell>
          <cell r="W74">
            <v>1021312.5</v>
          </cell>
          <cell r="X74">
            <v>1021312.5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8125</v>
          </cell>
          <cell r="R75">
            <v>666250</v>
          </cell>
          <cell r="S75">
            <v>199875</v>
          </cell>
          <cell r="T75">
            <v>0</v>
          </cell>
          <cell r="U75">
            <v>199875</v>
          </cell>
          <cell r="W75">
            <v>199875</v>
          </cell>
          <cell r="X75">
            <v>199875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8125</v>
          </cell>
          <cell r="R76">
            <v>747500</v>
          </cell>
          <cell r="S76">
            <v>224250</v>
          </cell>
          <cell r="U76">
            <v>224250</v>
          </cell>
          <cell r="W76">
            <v>224250</v>
          </cell>
          <cell r="X76">
            <v>224250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8125</v>
          </cell>
          <cell r="R77">
            <v>1064375</v>
          </cell>
          <cell r="S77">
            <v>319312</v>
          </cell>
          <cell r="U77">
            <v>319312.5</v>
          </cell>
          <cell r="W77">
            <v>319312.5</v>
          </cell>
          <cell r="X77">
            <v>319312.5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8125</v>
          </cell>
          <cell r="R78">
            <v>4298125</v>
          </cell>
          <cell r="S78">
            <v>1289437</v>
          </cell>
          <cell r="U78">
            <v>1289437.5</v>
          </cell>
          <cell r="W78">
            <v>1289437.5</v>
          </cell>
          <cell r="X78">
            <v>1289437.5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8125</v>
          </cell>
          <cell r="R79">
            <v>1088750</v>
          </cell>
          <cell r="S79">
            <v>326625</v>
          </cell>
          <cell r="U79">
            <v>326625</v>
          </cell>
          <cell r="W79">
            <v>326625</v>
          </cell>
          <cell r="X79">
            <v>326625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8125</v>
          </cell>
          <cell r="R80">
            <v>1137500</v>
          </cell>
          <cell r="S80">
            <v>341250</v>
          </cell>
          <cell r="U80">
            <v>341250</v>
          </cell>
          <cell r="W80">
            <v>341250</v>
          </cell>
          <cell r="X80">
            <v>341250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8125</v>
          </cell>
          <cell r="R81">
            <v>1738750</v>
          </cell>
          <cell r="S81">
            <v>521625</v>
          </cell>
          <cell r="U81">
            <v>521625</v>
          </cell>
          <cell r="W81">
            <v>521625</v>
          </cell>
          <cell r="X81">
            <v>521625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8125</v>
          </cell>
          <cell r="R82">
            <v>1771250</v>
          </cell>
          <cell r="S82">
            <v>531375</v>
          </cell>
          <cell r="U82">
            <v>531375</v>
          </cell>
          <cell r="W82">
            <v>531375</v>
          </cell>
          <cell r="X82">
            <v>531375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8125</v>
          </cell>
          <cell r="R83">
            <v>1186250</v>
          </cell>
          <cell r="S83">
            <v>355875</v>
          </cell>
          <cell r="U83">
            <v>355875</v>
          </cell>
          <cell r="W83">
            <v>355875</v>
          </cell>
          <cell r="X83">
            <v>355875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8125</v>
          </cell>
          <cell r="R84">
            <v>869375</v>
          </cell>
          <cell r="S84">
            <v>260812</v>
          </cell>
          <cell r="U84">
            <v>260812.5</v>
          </cell>
          <cell r="W84">
            <v>260812.5</v>
          </cell>
          <cell r="X84">
            <v>260812.5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8125</v>
          </cell>
          <cell r="R85">
            <v>845000</v>
          </cell>
          <cell r="S85">
            <v>253500</v>
          </cell>
          <cell r="U85">
            <v>253500</v>
          </cell>
          <cell r="W85">
            <v>253500</v>
          </cell>
          <cell r="X85">
            <v>253500</v>
          </cell>
        </row>
        <row r="86">
          <cell r="B86" t="str">
            <v>0443424</v>
          </cell>
          <cell r="C86" t="str">
            <v>Wuro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8125</v>
          </cell>
          <cell r="R86">
            <v>1023750</v>
          </cell>
          <cell r="S86">
            <v>307125</v>
          </cell>
          <cell r="U86">
            <v>307125</v>
          </cell>
          <cell r="W86">
            <v>307125</v>
          </cell>
          <cell r="X86">
            <v>307125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8125</v>
          </cell>
          <cell r="R87">
            <v>739375</v>
          </cell>
          <cell r="S87">
            <v>221812</v>
          </cell>
          <cell r="U87">
            <v>221812.5</v>
          </cell>
          <cell r="W87">
            <v>221812.5</v>
          </cell>
          <cell r="X87">
            <v>221812.5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8125</v>
          </cell>
          <cell r="R88">
            <v>1300000</v>
          </cell>
          <cell r="S88">
            <v>390000</v>
          </cell>
          <cell r="U88">
            <v>390000</v>
          </cell>
          <cell r="W88">
            <v>390000</v>
          </cell>
          <cell r="X88">
            <v>390000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8125</v>
          </cell>
          <cell r="R89">
            <v>341250</v>
          </cell>
          <cell r="S89">
            <v>102375</v>
          </cell>
          <cell r="U89">
            <v>102375</v>
          </cell>
          <cell r="W89">
            <v>102375</v>
          </cell>
          <cell r="X89">
            <v>102375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8125</v>
          </cell>
          <cell r="R90">
            <v>1105000</v>
          </cell>
          <cell r="S90">
            <v>331500</v>
          </cell>
          <cell r="U90">
            <v>331500</v>
          </cell>
          <cell r="W90">
            <v>331500</v>
          </cell>
          <cell r="X90">
            <v>331500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8125</v>
          </cell>
          <cell r="R91">
            <v>4566250</v>
          </cell>
          <cell r="S91">
            <v>1369875</v>
          </cell>
          <cell r="U91">
            <v>1369875</v>
          </cell>
          <cell r="W91">
            <v>1369875</v>
          </cell>
          <cell r="X91">
            <v>1369875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8125</v>
          </cell>
          <cell r="R92">
            <v>641875</v>
          </cell>
          <cell r="S92">
            <v>192562</v>
          </cell>
          <cell r="U92">
            <v>192562.5</v>
          </cell>
          <cell r="W92">
            <v>192562.5</v>
          </cell>
          <cell r="X92">
            <v>192562.5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8125</v>
          </cell>
          <cell r="R93">
            <v>2437500</v>
          </cell>
          <cell r="S93">
            <v>731250</v>
          </cell>
          <cell r="U93">
            <v>731250</v>
          </cell>
          <cell r="W93">
            <v>731250</v>
          </cell>
          <cell r="X93">
            <v>731250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8125</v>
          </cell>
          <cell r="R94">
            <v>495625</v>
          </cell>
          <cell r="S94">
            <v>148687</v>
          </cell>
          <cell r="U94">
            <v>148687.5</v>
          </cell>
          <cell r="W94">
            <v>148687.5</v>
          </cell>
          <cell r="X94">
            <v>148687.5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8125</v>
          </cell>
          <cell r="R95">
            <v>1308125</v>
          </cell>
          <cell r="S95">
            <v>392437</v>
          </cell>
          <cell r="U95">
            <v>392437.5</v>
          </cell>
          <cell r="W95">
            <v>392437.5</v>
          </cell>
          <cell r="X95">
            <v>392437.5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8125</v>
          </cell>
          <cell r="R96">
            <v>4298125</v>
          </cell>
          <cell r="S96">
            <v>1289437</v>
          </cell>
          <cell r="U96">
            <v>1289437.5</v>
          </cell>
          <cell r="W96">
            <v>1289437.5</v>
          </cell>
          <cell r="X96">
            <v>1289437.5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8125</v>
          </cell>
          <cell r="R97">
            <v>1681875</v>
          </cell>
          <cell r="S97">
            <v>504562</v>
          </cell>
          <cell r="U97">
            <v>504562.5</v>
          </cell>
          <cell r="W97">
            <v>504562.5</v>
          </cell>
          <cell r="X97">
            <v>504562.5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8125</v>
          </cell>
          <cell r="R98">
            <v>552500</v>
          </cell>
          <cell r="S98">
            <v>165750</v>
          </cell>
          <cell r="U98">
            <v>165750</v>
          </cell>
          <cell r="W98">
            <v>165750</v>
          </cell>
          <cell r="X98">
            <v>165750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8125</v>
          </cell>
          <cell r="R99">
            <v>1592500</v>
          </cell>
          <cell r="S99">
            <v>477750</v>
          </cell>
          <cell r="U99">
            <v>477750</v>
          </cell>
          <cell r="W99">
            <v>477750</v>
          </cell>
          <cell r="X99">
            <v>477750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8125</v>
          </cell>
          <cell r="R100">
            <v>991250</v>
          </cell>
          <cell r="S100">
            <v>297375</v>
          </cell>
          <cell r="U100">
            <v>297375</v>
          </cell>
          <cell r="W100">
            <v>297375</v>
          </cell>
          <cell r="X100">
            <v>297375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8125</v>
          </cell>
          <cell r="R101">
            <v>2112500</v>
          </cell>
          <cell r="S101">
            <v>633750</v>
          </cell>
          <cell r="U101">
            <v>633750</v>
          </cell>
          <cell r="W101">
            <v>633750</v>
          </cell>
          <cell r="X101">
            <v>633750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8125</v>
          </cell>
          <cell r="R102">
            <v>690625</v>
          </cell>
          <cell r="S102">
            <v>207187</v>
          </cell>
          <cell r="U102">
            <v>207187.5</v>
          </cell>
          <cell r="W102">
            <v>207187.5</v>
          </cell>
          <cell r="X102">
            <v>207187.5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8125</v>
          </cell>
          <cell r="R103">
            <v>609375</v>
          </cell>
          <cell r="S103">
            <v>182812</v>
          </cell>
          <cell r="U103">
            <v>182812.5</v>
          </cell>
          <cell r="W103">
            <v>182812.5</v>
          </cell>
          <cell r="X103">
            <v>182812.5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8125</v>
          </cell>
          <cell r="R104">
            <v>162500</v>
          </cell>
          <cell r="S104">
            <v>48750</v>
          </cell>
          <cell r="U104">
            <v>48750</v>
          </cell>
          <cell r="W104">
            <v>48750</v>
          </cell>
          <cell r="X104">
            <v>48750</v>
          </cell>
        </row>
        <row r="105">
          <cell r="B105" t="str">
            <v>0554522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8125</v>
          </cell>
          <cell r="R105">
            <v>698750</v>
          </cell>
          <cell r="S105">
            <v>209625</v>
          </cell>
          <cell r="U105">
            <v>209625</v>
          </cell>
          <cell r="W105">
            <v>209625</v>
          </cell>
          <cell r="X105">
            <v>209625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8125</v>
          </cell>
          <cell r="R106">
            <v>5013125</v>
          </cell>
          <cell r="S106">
            <v>1503937</v>
          </cell>
          <cell r="U106">
            <v>1503937.5</v>
          </cell>
          <cell r="W106">
            <v>1503937.5</v>
          </cell>
          <cell r="X106">
            <v>1503937.5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8125</v>
          </cell>
          <cell r="R107">
            <v>7215000</v>
          </cell>
          <cell r="S107">
            <v>2164500</v>
          </cell>
          <cell r="U107">
            <v>2164500</v>
          </cell>
          <cell r="W107">
            <v>2164500</v>
          </cell>
          <cell r="X107">
            <v>2164500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8125</v>
          </cell>
          <cell r="R108">
            <v>11163750</v>
          </cell>
          <cell r="S108">
            <v>3349125</v>
          </cell>
          <cell r="U108">
            <v>3349125</v>
          </cell>
          <cell r="W108">
            <v>3349125</v>
          </cell>
          <cell r="X108">
            <v>3349125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8125</v>
          </cell>
          <cell r="R109">
            <v>390000</v>
          </cell>
          <cell r="S109">
            <v>117000</v>
          </cell>
          <cell r="U109">
            <v>117000</v>
          </cell>
          <cell r="W109">
            <v>117000</v>
          </cell>
          <cell r="X109">
            <v>117000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8125</v>
          </cell>
          <cell r="R110">
            <v>1738750</v>
          </cell>
          <cell r="S110">
            <v>521625</v>
          </cell>
          <cell r="U110">
            <v>521625</v>
          </cell>
          <cell r="W110">
            <v>521625</v>
          </cell>
          <cell r="X110">
            <v>521625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8125</v>
          </cell>
          <cell r="R111">
            <v>1031875</v>
          </cell>
          <cell r="S111">
            <v>309562</v>
          </cell>
          <cell r="U111">
            <v>309562.5</v>
          </cell>
          <cell r="W111">
            <v>309562.5</v>
          </cell>
          <cell r="X111">
            <v>309562.5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8125</v>
          </cell>
          <cell r="R112">
            <v>40625</v>
          </cell>
          <cell r="S112">
            <v>12187</v>
          </cell>
          <cell r="U112">
            <v>12187.5</v>
          </cell>
          <cell r="W112">
            <v>12187.5</v>
          </cell>
          <cell r="X112">
            <v>12187.5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8125</v>
          </cell>
          <cell r="R113">
            <v>349375</v>
          </cell>
          <cell r="S113">
            <v>104812</v>
          </cell>
          <cell r="U113">
            <v>104812.5</v>
          </cell>
          <cell r="W113">
            <v>104812.5</v>
          </cell>
          <cell r="X113">
            <v>104812.5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8125</v>
          </cell>
          <cell r="R114">
            <v>1015625</v>
          </cell>
          <cell r="S114">
            <v>304687</v>
          </cell>
          <cell r="U114">
            <v>304687.5</v>
          </cell>
          <cell r="W114">
            <v>304687.5</v>
          </cell>
          <cell r="X114">
            <v>304687.5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8125</v>
          </cell>
          <cell r="R115">
            <v>1454375</v>
          </cell>
          <cell r="S115">
            <v>436313</v>
          </cell>
          <cell r="U115">
            <v>436312.5</v>
          </cell>
          <cell r="W115">
            <v>436312.5</v>
          </cell>
          <cell r="X115">
            <v>436312.5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8125</v>
          </cell>
          <cell r="R116">
            <v>1145625</v>
          </cell>
          <cell r="S116">
            <v>343687</v>
          </cell>
          <cell r="U116">
            <v>343687.5</v>
          </cell>
          <cell r="W116">
            <v>343687.5</v>
          </cell>
          <cell r="X116">
            <v>343687.5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8125</v>
          </cell>
          <cell r="R117">
            <v>178750</v>
          </cell>
          <cell r="T117">
            <v>53625</v>
          </cell>
          <cell r="U117">
            <v>53625</v>
          </cell>
          <cell r="W117">
            <v>107250</v>
          </cell>
          <cell r="X117">
            <v>107250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8125</v>
          </cell>
          <cell r="R118">
            <v>836875</v>
          </cell>
          <cell r="S118">
            <v>251062</v>
          </cell>
          <cell r="U118">
            <v>251062.5</v>
          </cell>
          <cell r="W118">
            <v>251062.5</v>
          </cell>
          <cell r="X118">
            <v>251062.5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8125</v>
          </cell>
          <cell r="R119">
            <v>536250</v>
          </cell>
          <cell r="S119">
            <v>160875</v>
          </cell>
          <cell r="U119">
            <v>160875</v>
          </cell>
          <cell r="W119">
            <v>160875</v>
          </cell>
          <cell r="X119">
            <v>160875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8125</v>
          </cell>
          <cell r="R120">
            <v>958750</v>
          </cell>
          <cell r="S120">
            <v>287625</v>
          </cell>
          <cell r="U120">
            <v>287625</v>
          </cell>
          <cell r="W120">
            <v>287625</v>
          </cell>
          <cell r="X120">
            <v>287625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8125</v>
          </cell>
          <cell r="R121">
            <v>2145000</v>
          </cell>
          <cell r="S121">
            <v>643500</v>
          </cell>
          <cell r="U121">
            <v>643500</v>
          </cell>
          <cell r="W121">
            <v>643500</v>
          </cell>
          <cell r="X121">
            <v>643500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8125</v>
          </cell>
          <cell r="R122">
            <v>3258125</v>
          </cell>
          <cell r="S122">
            <v>977437</v>
          </cell>
          <cell r="U122">
            <v>977437.5</v>
          </cell>
          <cell r="W122">
            <v>977437.5</v>
          </cell>
          <cell r="X122">
            <v>977437.5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8125</v>
          </cell>
          <cell r="R123">
            <v>1389375</v>
          </cell>
          <cell r="S123">
            <v>416812</v>
          </cell>
          <cell r="U123">
            <v>416812.5</v>
          </cell>
          <cell r="W123">
            <v>416812.5</v>
          </cell>
          <cell r="X123">
            <v>416812.5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8125</v>
          </cell>
          <cell r="R124">
            <v>666250</v>
          </cell>
          <cell r="S124">
            <v>199875</v>
          </cell>
          <cell r="U124">
            <v>199875</v>
          </cell>
          <cell r="W124">
            <v>199875</v>
          </cell>
          <cell r="X124">
            <v>199875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8125</v>
          </cell>
          <cell r="R125">
            <v>893750</v>
          </cell>
          <cell r="S125">
            <v>268125</v>
          </cell>
          <cell r="U125">
            <v>268125</v>
          </cell>
          <cell r="W125">
            <v>268125</v>
          </cell>
          <cell r="X125">
            <v>268125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8125</v>
          </cell>
          <cell r="R126">
            <v>1202500</v>
          </cell>
          <cell r="S126">
            <v>360750</v>
          </cell>
          <cell r="U126">
            <v>360750</v>
          </cell>
          <cell r="W126">
            <v>360750</v>
          </cell>
          <cell r="X126">
            <v>360750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8125</v>
          </cell>
          <cell r="R127">
            <v>828750</v>
          </cell>
          <cell r="S127">
            <v>248625</v>
          </cell>
          <cell r="U127">
            <v>248625</v>
          </cell>
          <cell r="W127">
            <v>248625</v>
          </cell>
          <cell r="X127">
            <v>248625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8125</v>
          </cell>
          <cell r="R128">
            <v>845000</v>
          </cell>
          <cell r="S128">
            <v>253500</v>
          </cell>
          <cell r="U128">
            <v>253500</v>
          </cell>
          <cell r="W128">
            <v>253500</v>
          </cell>
          <cell r="X128">
            <v>253500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8125</v>
          </cell>
          <cell r="R129">
            <v>528125</v>
          </cell>
          <cell r="S129">
            <v>158437</v>
          </cell>
          <cell r="U129">
            <v>158437.5</v>
          </cell>
          <cell r="W129">
            <v>158437.5</v>
          </cell>
          <cell r="X129">
            <v>158437.5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8125</v>
          </cell>
          <cell r="R130">
            <v>2104375</v>
          </cell>
          <cell r="T130">
            <v>631312.5</v>
          </cell>
          <cell r="U130">
            <v>631312.5</v>
          </cell>
          <cell r="W130">
            <v>1262625</v>
          </cell>
          <cell r="X130">
            <v>1262625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8125</v>
          </cell>
          <cell r="R131">
            <v>1755000</v>
          </cell>
          <cell r="S131">
            <v>526500</v>
          </cell>
          <cell r="U131">
            <v>526500</v>
          </cell>
          <cell r="W131">
            <v>526500</v>
          </cell>
          <cell r="X131">
            <v>526500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8125</v>
          </cell>
          <cell r="R132">
            <v>5451875</v>
          </cell>
          <cell r="S132">
            <v>1635562</v>
          </cell>
          <cell r="U132">
            <v>1635562.5</v>
          </cell>
          <cell r="W132">
            <v>1635562.5</v>
          </cell>
          <cell r="X132">
            <v>1635562.5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8125</v>
          </cell>
          <cell r="R133">
            <v>2746250</v>
          </cell>
          <cell r="S133">
            <v>823875</v>
          </cell>
          <cell r="U133">
            <v>823875</v>
          </cell>
          <cell r="W133">
            <v>823875</v>
          </cell>
          <cell r="X133">
            <v>823875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8125</v>
          </cell>
          <cell r="R134">
            <v>3168750</v>
          </cell>
          <cell r="S134">
            <v>950625</v>
          </cell>
          <cell r="U134">
            <v>950625</v>
          </cell>
          <cell r="W134">
            <v>950625</v>
          </cell>
          <cell r="X134">
            <v>950625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8125</v>
          </cell>
          <cell r="R135">
            <v>885625</v>
          </cell>
          <cell r="S135">
            <v>265687</v>
          </cell>
          <cell r="U135">
            <v>265687.5</v>
          </cell>
          <cell r="W135">
            <v>265687.5</v>
          </cell>
          <cell r="X135">
            <v>265687.5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FC4A-F07F-4BE1-831E-EA3769F9A80B}">
  <dimension ref="A1:AF186"/>
  <sheetViews>
    <sheetView tabSelected="1" workbookViewId="0">
      <selection activeCell="AM11" sqref="AM11"/>
    </sheetView>
  </sheetViews>
  <sheetFormatPr defaultRowHeight="15" x14ac:dyDescent="0.25"/>
  <cols>
    <col min="2" max="2" width="9.28515625" style="1" customWidth="1"/>
    <col min="3" max="3" width="41.2851562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hidden="1" customWidth="1"/>
    <col min="8" max="8" width="12.7109375" style="1" hidden="1" customWidth="1"/>
    <col min="9" max="9" width="15" style="1" customWidth="1"/>
    <col min="10" max="10" width="16.7109375" style="1" customWidth="1"/>
    <col min="11" max="11" width="43.14062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6" width="10.7109375" style="1" hidden="1" customWidth="1"/>
    <col min="17" max="18" width="14.140625" style="1" hidden="1" customWidth="1"/>
    <col min="19" max="21" width="10.7109375" style="1" hidden="1" customWidth="1"/>
    <col min="22" max="22" width="13.28515625" style="1" hidden="1" customWidth="1"/>
    <col min="23" max="23" width="12.7109375" style="1" hidden="1" customWidth="1"/>
    <col min="24" max="24" width="12.42578125" style="1" hidden="1" customWidth="1"/>
    <col min="25" max="25" width="13.140625" style="1" hidden="1" customWidth="1"/>
    <col min="26" max="26" width="11.140625" style="1" hidden="1" customWidth="1"/>
    <col min="27" max="27" width="16.42578125" style="1" hidden="1" customWidth="1"/>
    <col min="28" max="29" width="13.7109375" style="1" hidden="1" customWidth="1"/>
    <col min="30" max="30" width="13.7109375" style="2" hidden="1" customWidth="1"/>
    <col min="31" max="31" width="13.7109375" style="2" customWidth="1"/>
    <col min="32" max="32" width="21.28515625" style="2" customWidth="1"/>
  </cols>
  <sheetData>
    <row r="1" spans="1:32" s="3" customFormat="1" ht="26.25" x14ac:dyDescent="0.4">
      <c r="B1" s="4" t="s">
        <v>402</v>
      </c>
      <c r="C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s="5" customFormat="1" ht="90" x14ac:dyDescent="0.25">
      <c r="A2" s="19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0" t="s">
        <v>7</v>
      </c>
      <c r="G2" s="20" t="s">
        <v>8</v>
      </c>
      <c r="H2" s="20" t="s">
        <v>9</v>
      </c>
      <c r="I2" s="20" t="s">
        <v>10</v>
      </c>
      <c r="J2" s="20" t="s">
        <v>11</v>
      </c>
      <c r="K2" s="20" t="s">
        <v>12</v>
      </c>
      <c r="L2" s="20" t="s">
        <v>0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0" t="s">
        <v>29</v>
      </c>
      <c r="AD2" s="20" t="s">
        <v>30</v>
      </c>
      <c r="AE2" s="20" t="s">
        <v>31</v>
      </c>
      <c r="AF2" s="20" t="s">
        <v>32</v>
      </c>
    </row>
    <row r="3" spans="1:32" x14ac:dyDescent="0.25">
      <c r="A3" s="6">
        <v>1</v>
      </c>
      <c r="B3" s="21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 t="s">
        <v>40</v>
      </c>
      <c r="J3" s="7" t="s">
        <v>41</v>
      </c>
      <c r="K3" s="7" t="s">
        <v>42</v>
      </c>
      <c r="L3" s="7" t="s">
        <v>1</v>
      </c>
      <c r="M3" s="8" t="s">
        <v>43</v>
      </c>
      <c r="N3" s="7" t="s">
        <v>44</v>
      </c>
      <c r="O3" s="9">
        <v>214</v>
      </c>
      <c r="P3" s="10">
        <f>VLOOKUP(B3,'[1]School Detailed Data'!A$11:CG$115,85,FALSE)</f>
        <v>214</v>
      </c>
      <c r="Q3" s="9">
        <v>26</v>
      </c>
      <c r="R3" s="10">
        <f>VLOOKUP(B3,'[1]Student Data Wthout BRN'!Z$2:AB$153,3,FALSE)</f>
        <v>25</v>
      </c>
      <c r="S3" s="9">
        <f t="shared" ref="S3:T18" si="0">O3-Q3</f>
        <v>188</v>
      </c>
      <c r="T3" s="10">
        <f t="shared" si="0"/>
        <v>189</v>
      </c>
      <c r="U3" s="10">
        <f t="shared" ref="U3:U47" si="1">T3-S3</f>
        <v>1</v>
      </c>
      <c r="V3" s="11">
        <v>8125</v>
      </c>
      <c r="W3" s="12">
        <f t="shared" ref="W3:W47" si="2">S3*V3</f>
        <v>1527500</v>
      </c>
      <c r="X3" s="12">
        <f>VLOOKUP(B3,'[2]Tranche 1 Actual 2024'!$B$12:$R$152,17,FALSE)</f>
        <v>482625</v>
      </c>
      <c r="Y3" s="12">
        <f>VLOOKUP(B3,'[2]Tranche 2 Actual 2024'!$B$12:$X$135,23,FALSE)</f>
        <v>482625</v>
      </c>
      <c r="Z3" s="12">
        <f t="shared" ref="Z3:Z47" si="3">W3-X3-Y3</f>
        <v>562250</v>
      </c>
      <c r="AA3" s="13">
        <f t="shared" ref="AA3:AA47" si="4">U3*V3</f>
        <v>8125</v>
      </c>
      <c r="AB3" s="12"/>
      <c r="AC3" s="12">
        <f t="shared" ref="AC3:AC47" si="5">Z3-AB3</f>
        <v>562250</v>
      </c>
      <c r="AD3" s="14">
        <f t="shared" ref="AD3:AD47" si="6">IF(AC3&gt;=0,AC3,0)</f>
        <v>562250</v>
      </c>
      <c r="AE3" s="24">
        <f t="shared" ref="AE3:AE31" si="7">IF(AA3&gt;=0,AA3,0)</f>
        <v>8125</v>
      </c>
      <c r="AF3" s="14" t="s">
        <v>45</v>
      </c>
    </row>
    <row r="4" spans="1:32" x14ac:dyDescent="0.25">
      <c r="A4" s="6">
        <v>2</v>
      </c>
      <c r="B4" s="21" t="s">
        <v>46</v>
      </c>
      <c r="C4" s="7" t="s">
        <v>47</v>
      </c>
      <c r="D4" s="7" t="s">
        <v>35</v>
      </c>
      <c r="E4" s="7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1</v>
      </c>
      <c r="M4" s="8" t="s">
        <v>55</v>
      </c>
      <c r="N4" s="7" t="s">
        <v>44</v>
      </c>
      <c r="O4" s="9">
        <v>529</v>
      </c>
      <c r="P4" s="10">
        <f>VLOOKUP(B4,'[1]School Detailed Data'!A$11:CG$115,85,FALSE)</f>
        <v>534</v>
      </c>
      <c r="Q4" s="9">
        <v>44</v>
      </c>
      <c r="R4" s="10">
        <f>VLOOKUP(B4,'[1]Student Data Wthout BRN'!Z$2:AB$153,3,FALSE)</f>
        <v>20</v>
      </c>
      <c r="S4" s="9">
        <f t="shared" si="0"/>
        <v>485</v>
      </c>
      <c r="T4" s="10">
        <f t="shared" si="0"/>
        <v>514</v>
      </c>
      <c r="U4" s="10">
        <f t="shared" si="1"/>
        <v>29</v>
      </c>
      <c r="V4" s="11">
        <v>8125</v>
      </c>
      <c r="W4" s="12">
        <f t="shared" si="2"/>
        <v>3940625</v>
      </c>
      <c r="X4" s="12">
        <f>VLOOKUP(B4,'[2]Tranche 1 Actual 2024'!$B$12:$R$152,17,FALSE)</f>
        <v>1148062</v>
      </c>
      <c r="Y4" s="12">
        <f>VLOOKUP(B4,'[2]Tranche 2 Actual 2024'!$B$12:$X$135,23,FALSE)</f>
        <v>1148062.5</v>
      </c>
      <c r="Z4" s="12">
        <f t="shared" si="3"/>
        <v>1644500.5</v>
      </c>
      <c r="AA4" s="13">
        <f t="shared" si="4"/>
        <v>235625</v>
      </c>
      <c r="AB4" s="12"/>
      <c r="AC4" s="12">
        <f t="shared" si="5"/>
        <v>1644500.5</v>
      </c>
      <c r="AD4" s="14">
        <f t="shared" si="6"/>
        <v>1644500.5</v>
      </c>
      <c r="AE4" s="24">
        <f t="shared" si="7"/>
        <v>235625</v>
      </c>
      <c r="AF4" s="14" t="s">
        <v>45</v>
      </c>
    </row>
    <row r="5" spans="1:32" x14ac:dyDescent="0.25">
      <c r="A5" s="6">
        <v>3</v>
      </c>
      <c r="B5" s="21" t="s">
        <v>56</v>
      </c>
      <c r="C5" s="7" t="s">
        <v>57</v>
      </c>
      <c r="D5" s="7" t="s">
        <v>35</v>
      </c>
      <c r="E5" s="7" t="s">
        <v>58</v>
      </c>
      <c r="F5" s="7" t="s">
        <v>49</v>
      </c>
      <c r="G5" s="7" t="s">
        <v>50</v>
      </c>
      <c r="H5" s="7" t="s">
        <v>59</v>
      </c>
      <c r="I5" s="7" t="s">
        <v>52</v>
      </c>
      <c r="J5" s="7" t="s">
        <v>60</v>
      </c>
      <c r="K5" s="7" t="s">
        <v>61</v>
      </c>
      <c r="L5" s="7" t="s">
        <v>1</v>
      </c>
      <c r="M5" s="8" t="s">
        <v>55</v>
      </c>
      <c r="N5" s="7" t="s">
        <v>62</v>
      </c>
      <c r="O5" s="9">
        <v>630</v>
      </c>
      <c r="P5" s="10">
        <f>VLOOKUP(B5,'[1]School Detailed Data'!A$11:CG$115,85,FALSE)</f>
        <v>631</v>
      </c>
      <c r="Q5" s="9">
        <v>23</v>
      </c>
      <c r="R5" s="10">
        <f>VLOOKUP(B5,'[1]Student Data Wthout BRN'!Z$2:AB$153,3,FALSE)</f>
        <v>14</v>
      </c>
      <c r="S5" s="9">
        <f t="shared" si="0"/>
        <v>607</v>
      </c>
      <c r="T5" s="10">
        <f t="shared" si="0"/>
        <v>617</v>
      </c>
      <c r="U5" s="10">
        <f t="shared" si="1"/>
        <v>10</v>
      </c>
      <c r="V5" s="11">
        <v>8125</v>
      </c>
      <c r="W5" s="12">
        <f t="shared" si="2"/>
        <v>4931875</v>
      </c>
      <c r="X5" s="12">
        <f>VLOOKUP(B5,'[2]Tranche 1 Actual 2024'!$B$12:$R$152,17,FALSE)</f>
        <v>1006687</v>
      </c>
      <c r="Y5" s="12">
        <f>VLOOKUP(B5,'[2]Tranche 2 Actual 2024'!$B$12:$X$135,23,FALSE)</f>
        <v>1006687.5</v>
      </c>
      <c r="Z5" s="12">
        <f t="shared" si="3"/>
        <v>2918500.5</v>
      </c>
      <c r="AA5" s="13">
        <f t="shared" si="4"/>
        <v>81250</v>
      </c>
      <c r="AB5" s="12"/>
      <c r="AC5" s="12">
        <f t="shared" si="5"/>
        <v>2918500.5</v>
      </c>
      <c r="AD5" s="14">
        <f t="shared" si="6"/>
        <v>2918500.5</v>
      </c>
      <c r="AE5" s="24">
        <f t="shared" si="7"/>
        <v>81250</v>
      </c>
      <c r="AF5" s="14" t="s">
        <v>45</v>
      </c>
    </row>
    <row r="6" spans="1:32" x14ac:dyDescent="0.25">
      <c r="A6" s="6">
        <v>4</v>
      </c>
      <c r="B6" s="21" t="s">
        <v>63</v>
      </c>
      <c r="C6" s="7" t="s">
        <v>64</v>
      </c>
      <c r="D6" s="7" t="s">
        <v>35</v>
      </c>
      <c r="E6" s="7" t="s">
        <v>65</v>
      </c>
      <c r="F6" s="7" t="s">
        <v>37</v>
      </c>
      <c r="G6" s="7" t="s">
        <v>38</v>
      </c>
      <c r="H6" s="7" t="s">
        <v>59</v>
      </c>
      <c r="I6" s="7" t="s">
        <v>52</v>
      </c>
      <c r="J6" s="7" t="s">
        <v>66</v>
      </c>
      <c r="K6" s="7" t="s">
        <v>67</v>
      </c>
      <c r="L6" s="7" t="s">
        <v>1</v>
      </c>
      <c r="M6" s="8" t="s">
        <v>55</v>
      </c>
      <c r="N6" s="7" t="s">
        <v>44</v>
      </c>
      <c r="O6" s="9">
        <v>696</v>
      </c>
      <c r="P6" s="10">
        <f>VLOOKUP(B6,'[1]School Detailed Data'!A$11:CG$115,85,FALSE)</f>
        <v>699</v>
      </c>
      <c r="Q6" s="9">
        <v>26</v>
      </c>
      <c r="R6" s="10">
        <f>VLOOKUP(B6,'[1]Student Data Wthout BRN'!Z$2:AB$153,3,FALSE)</f>
        <v>14</v>
      </c>
      <c r="S6" s="9">
        <f t="shared" si="0"/>
        <v>670</v>
      </c>
      <c r="T6" s="10">
        <f t="shared" si="0"/>
        <v>685</v>
      </c>
      <c r="U6" s="10">
        <f t="shared" si="1"/>
        <v>15</v>
      </c>
      <c r="V6" s="11">
        <v>8125</v>
      </c>
      <c r="W6" s="12">
        <f t="shared" si="2"/>
        <v>5443750</v>
      </c>
      <c r="X6" s="12">
        <f>VLOOKUP(B6,'[2]Tranche 1 Actual 2024'!$B$12:$R$152,17,FALSE)</f>
        <v>1577062</v>
      </c>
      <c r="Y6" s="12">
        <f>VLOOKUP(B6,'[2]Tranche 2 Actual 2024'!$B$12:$X$135,23,FALSE)</f>
        <v>1577062.5</v>
      </c>
      <c r="Z6" s="12">
        <f t="shared" si="3"/>
        <v>2289625.5</v>
      </c>
      <c r="AA6" s="13">
        <f t="shared" si="4"/>
        <v>121875</v>
      </c>
      <c r="AB6" s="12"/>
      <c r="AC6" s="12">
        <f t="shared" si="5"/>
        <v>2289625.5</v>
      </c>
      <c r="AD6" s="14">
        <f t="shared" si="6"/>
        <v>2289625.5</v>
      </c>
      <c r="AE6" s="24">
        <f t="shared" si="7"/>
        <v>121875</v>
      </c>
      <c r="AF6" s="14" t="s">
        <v>45</v>
      </c>
    </row>
    <row r="7" spans="1:32" x14ac:dyDescent="0.25">
      <c r="A7" s="6">
        <v>5</v>
      </c>
      <c r="B7" s="21" t="s">
        <v>68</v>
      </c>
      <c r="C7" s="7" t="s">
        <v>69</v>
      </c>
      <c r="D7" s="7" t="s">
        <v>70</v>
      </c>
      <c r="E7" s="7" t="s">
        <v>71</v>
      </c>
      <c r="F7" s="7" t="s">
        <v>49</v>
      </c>
      <c r="G7" s="7" t="s">
        <v>50</v>
      </c>
      <c r="H7" s="7" t="s">
        <v>59</v>
      </c>
      <c r="I7" s="7" t="s">
        <v>52</v>
      </c>
      <c r="J7" s="7" t="s">
        <v>72</v>
      </c>
      <c r="K7" s="7" t="s">
        <v>73</v>
      </c>
      <c r="L7" s="7" t="s">
        <v>1</v>
      </c>
      <c r="M7" s="8" t="s">
        <v>55</v>
      </c>
      <c r="N7" s="7" t="s">
        <v>62</v>
      </c>
      <c r="O7" s="9">
        <v>94</v>
      </c>
      <c r="P7" s="10">
        <f>VLOOKUP(B7,'[1]School Detailed Data'!A$11:CG$115,85,FALSE)</f>
        <v>94</v>
      </c>
      <c r="Q7" s="9">
        <v>10</v>
      </c>
      <c r="R7" s="10">
        <f>VLOOKUP(B7,'[1]Student Data Wthout BRN'!Z$2:AB$153,3,FALSE)</f>
        <v>9</v>
      </c>
      <c r="S7" s="9">
        <f t="shared" si="0"/>
        <v>84</v>
      </c>
      <c r="T7" s="10">
        <f t="shared" si="0"/>
        <v>85</v>
      </c>
      <c r="U7" s="10">
        <f t="shared" si="1"/>
        <v>1</v>
      </c>
      <c r="V7" s="11">
        <v>8125</v>
      </c>
      <c r="W7" s="12">
        <f t="shared" si="2"/>
        <v>682500</v>
      </c>
      <c r="X7" s="12">
        <f>VLOOKUP(B7,'[2]Tranche 1 Actual 2024'!$B$12:$R$152,17,FALSE)</f>
        <v>121875</v>
      </c>
      <c r="Y7" s="12">
        <f>VLOOKUP(B7,'[2]Tranche 2 Actual 2024'!$B$12:$X$135,23,FALSE)</f>
        <v>121875</v>
      </c>
      <c r="Z7" s="12">
        <f t="shared" si="3"/>
        <v>438750</v>
      </c>
      <c r="AA7" s="13">
        <f t="shared" si="4"/>
        <v>8125</v>
      </c>
      <c r="AB7" s="12"/>
      <c r="AC7" s="12">
        <f t="shared" si="5"/>
        <v>438750</v>
      </c>
      <c r="AD7" s="14">
        <f t="shared" si="6"/>
        <v>438750</v>
      </c>
      <c r="AE7" s="24">
        <f t="shared" si="7"/>
        <v>8125</v>
      </c>
      <c r="AF7" s="14" t="s">
        <v>45</v>
      </c>
    </row>
    <row r="8" spans="1:32" x14ac:dyDescent="0.25">
      <c r="A8" s="6">
        <v>6</v>
      </c>
      <c r="B8" s="21" t="s">
        <v>74</v>
      </c>
      <c r="C8" s="7" t="s">
        <v>75</v>
      </c>
      <c r="D8" s="7" t="s">
        <v>35</v>
      </c>
      <c r="E8" s="7" t="s">
        <v>76</v>
      </c>
      <c r="F8" s="7" t="s">
        <v>49</v>
      </c>
      <c r="G8" s="7" t="s">
        <v>50</v>
      </c>
      <c r="H8" s="7" t="s">
        <v>59</v>
      </c>
      <c r="I8" s="7" t="s">
        <v>52</v>
      </c>
      <c r="J8" s="7" t="s">
        <v>77</v>
      </c>
      <c r="K8" s="7" t="s">
        <v>78</v>
      </c>
      <c r="L8" s="7" t="s">
        <v>1</v>
      </c>
      <c r="M8" s="8" t="s">
        <v>55</v>
      </c>
      <c r="N8" s="7" t="s">
        <v>62</v>
      </c>
      <c r="O8" s="9">
        <v>74</v>
      </c>
      <c r="P8" s="10">
        <f>VLOOKUP(B8,'[1]School Detailed Data'!A$11:CG$115,85,FALSE)</f>
        <v>75</v>
      </c>
      <c r="Q8" s="9">
        <v>0</v>
      </c>
      <c r="R8" s="10">
        <f>VLOOKUP(B8,'[1]Student Data Wthout BRN'!Z$2:AB$153,3,FALSE)</f>
        <v>0</v>
      </c>
      <c r="S8" s="9">
        <f t="shared" si="0"/>
        <v>74</v>
      </c>
      <c r="T8" s="10">
        <f t="shared" si="0"/>
        <v>75</v>
      </c>
      <c r="U8" s="10">
        <f t="shared" si="1"/>
        <v>1</v>
      </c>
      <c r="V8" s="11">
        <v>8125</v>
      </c>
      <c r="W8" s="12">
        <f t="shared" si="2"/>
        <v>601250</v>
      </c>
      <c r="X8" s="12">
        <f>VLOOKUP(B8,'[2]Tranche 1 Actual 2024'!$B$12:$R$152,17,FALSE)</f>
        <v>177937</v>
      </c>
      <c r="Y8" s="12">
        <f>VLOOKUP(B8,'[2]Tranche 2 Actual 2024'!$B$12:$X$135,23,FALSE)</f>
        <v>177937.5</v>
      </c>
      <c r="Z8" s="12">
        <f t="shared" si="3"/>
        <v>245375.5</v>
      </c>
      <c r="AA8" s="13">
        <f t="shared" si="4"/>
        <v>8125</v>
      </c>
      <c r="AB8" s="12"/>
      <c r="AC8" s="12">
        <f t="shared" si="5"/>
        <v>245375.5</v>
      </c>
      <c r="AD8" s="14">
        <f t="shared" si="6"/>
        <v>245375.5</v>
      </c>
      <c r="AE8" s="24">
        <f t="shared" si="7"/>
        <v>8125</v>
      </c>
      <c r="AF8" s="14" t="s">
        <v>45</v>
      </c>
    </row>
    <row r="9" spans="1:32" x14ac:dyDescent="0.25">
      <c r="A9" s="6">
        <v>7</v>
      </c>
      <c r="B9" s="21" t="s">
        <v>79</v>
      </c>
      <c r="C9" s="7" t="s">
        <v>80</v>
      </c>
      <c r="D9" s="7" t="s">
        <v>35</v>
      </c>
      <c r="E9" s="7" t="s">
        <v>65</v>
      </c>
      <c r="F9" s="7" t="s">
        <v>37</v>
      </c>
      <c r="G9" s="7" t="s">
        <v>38</v>
      </c>
      <c r="H9" s="7" t="s">
        <v>59</v>
      </c>
      <c r="I9" s="7" t="s">
        <v>52</v>
      </c>
      <c r="J9" s="7" t="s">
        <v>81</v>
      </c>
      <c r="K9" s="7" t="s">
        <v>82</v>
      </c>
      <c r="L9" s="7" t="s">
        <v>1</v>
      </c>
      <c r="M9" s="8" t="s">
        <v>55</v>
      </c>
      <c r="N9" s="7" t="s">
        <v>44</v>
      </c>
      <c r="O9" s="9">
        <v>1034</v>
      </c>
      <c r="P9" s="10">
        <f>VLOOKUP(B9,'[1]School Detailed Data'!A$11:CG$115,85,FALSE)</f>
        <v>1038</v>
      </c>
      <c r="Q9" s="9">
        <v>8</v>
      </c>
      <c r="R9" s="10">
        <f>VLOOKUP(B9,'[1]Student Data Wthout BRN'!Z$2:AB$153,3,FALSE)</f>
        <v>9</v>
      </c>
      <c r="S9" s="9">
        <f t="shared" si="0"/>
        <v>1026</v>
      </c>
      <c r="T9" s="10">
        <f t="shared" si="0"/>
        <v>1029</v>
      </c>
      <c r="U9" s="10">
        <f t="shared" si="1"/>
        <v>3</v>
      </c>
      <c r="V9" s="11">
        <v>8125</v>
      </c>
      <c r="W9" s="12">
        <f t="shared" si="2"/>
        <v>8336250</v>
      </c>
      <c r="X9" s="12">
        <f>VLOOKUP(B9,'[2]Tranche 1 Actual 2024'!$B$12:$R$152,17,FALSE)</f>
        <v>2371687</v>
      </c>
      <c r="Y9" s="12">
        <f>VLOOKUP(B9,'[2]Tranche 2 Actual 2024'!$B$12:$X$135,23,FALSE)</f>
        <v>2371687.5</v>
      </c>
      <c r="Z9" s="12">
        <f t="shared" si="3"/>
        <v>3592875.5</v>
      </c>
      <c r="AA9" s="13">
        <f t="shared" si="4"/>
        <v>24375</v>
      </c>
      <c r="AB9" s="12"/>
      <c r="AC9" s="12">
        <f t="shared" si="5"/>
        <v>3592875.5</v>
      </c>
      <c r="AD9" s="14">
        <f t="shared" si="6"/>
        <v>3592875.5</v>
      </c>
      <c r="AE9" s="24">
        <f t="shared" si="7"/>
        <v>24375</v>
      </c>
      <c r="AF9" s="14" t="s">
        <v>45</v>
      </c>
    </row>
    <row r="10" spans="1:32" x14ac:dyDescent="0.25">
      <c r="A10" s="6">
        <v>8</v>
      </c>
      <c r="B10" s="21" t="s">
        <v>83</v>
      </c>
      <c r="C10" s="7" t="s">
        <v>84</v>
      </c>
      <c r="D10" s="7" t="s">
        <v>35</v>
      </c>
      <c r="E10" s="7" t="s">
        <v>85</v>
      </c>
      <c r="F10" s="7" t="s">
        <v>49</v>
      </c>
      <c r="G10" s="7" t="s">
        <v>50</v>
      </c>
      <c r="H10" s="7" t="s">
        <v>59</v>
      </c>
      <c r="I10" s="7" t="s">
        <v>52</v>
      </c>
      <c r="J10" s="7" t="s">
        <v>86</v>
      </c>
      <c r="K10" s="7" t="s">
        <v>87</v>
      </c>
      <c r="L10" s="7" t="s">
        <v>1</v>
      </c>
      <c r="M10" s="8" t="s">
        <v>55</v>
      </c>
      <c r="N10" s="7" t="s">
        <v>62</v>
      </c>
      <c r="O10" s="9">
        <v>488</v>
      </c>
      <c r="P10" s="10">
        <f>VLOOKUP(B10,'[1]School Detailed Data'!A$11:CG$115,85,FALSE)</f>
        <v>491</v>
      </c>
      <c r="Q10" s="9">
        <v>24</v>
      </c>
      <c r="R10" s="10">
        <f>VLOOKUP(B10,'[1]Student Data Wthout BRN'!Z$2:AB$153,3,FALSE)</f>
        <v>16</v>
      </c>
      <c r="S10" s="9">
        <f t="shared" si="0"/>
        <v>464</v>
      </c>
      <c r="T10" s="10">
        <f t="shared" si="0"/>
        <v>475</v>
      </c>
      <c r="U10" s="10">
        <f t="shared" si="1"/>
        <v>11</v>
      </c>
      <c r="V10" s="11">
        <v>8125</v>
      </c>
      <c r="W10" s="12">
        <f t="shared" si="2"/>
        <v>3770000</v>
      </c>
      <c r="X10" s="12">
        <f>VLOOKUP(B10,'[2]Tranche 1 Actual 2024'!$B$12:$R$152,17,FALSE)</f>
        <v>953062</v>
      </c>
      <c r="Y10" s="12">
        <f>VLOOKUP(B10,'[2]Tranche 2 Actual 2024'!$B$12:$X$135,23,FALSE)</f>
        <v>953062.5</v>
      </c>
      <c r="Z10" s="12">
        <f t="shared" si="3"/>
        <v>1863875.5</v>
      </c>
      <c r="AA10" s="13">
        <f t="shared" si="4"/>
        <v>89375</v>
      </c>
      <c r="AB10" s="12"/>
      <c r="AC10" s="12">
        <f t="shared" si="5"/>
        <v>1863875.5</v>
      </c>
      <c r="AD10" s="14">
        <f t="shared" si="6"/>
        <v>1863875.5</v>
      </c>
      <c r="AE10" s="24">
        <f t="shared" si="7"/>
        <v>89375</v>
      </c>
      <c r="AF10" s="14" t="s">
        <v>45</v>
      </c>
    </row>
    <row r="11" spans="1:32" x14ac:dyDescent="0.25">
      <c r="A11" s="6">
        <v>9</v>
      </c>
      <c r="B11" s="21" t="s">
        <v>88</v>
      </c>
      <c r="C11" s="7" t="s">
        <v>89</v>
      </c>
      <c r="D11" s="7" t="s">
        <v>70</v>
      </c>
      <c r="E11" s="7" t="s">
        <v>90</v>
      </c>
      <c r="F11" s="7" t="s">
        <v>37</v>
      </c>
      <c r="G11" s="7" t="s">
        <v>38</v>
      </c>
      <c r="H11" s="7" t="s">
        <v>91</v>
      </c>
      <c r="I11" s="7" t="s">
        <v>92</v>
      </c>
      <c r="J11" s="7" t="s">
        <v>93</v>
      </c>
      <c r="K11" s="7" t="s">
        <v>94</v>
      </c>
      <c r="L11" s="7" t="s">
        <v>1</v>
      </c>
      <c r="M11" s="8" t="s">
        <v>55</v>
      </c>
      <c r="N11" s="7" t="s">
        <v>44</v>
      </c>
      <c r="O11" s="9">
        <v>427</v>
      </c>
      <c r="P11" s="10">
        <f>VLOOKUP(B11,'[1]School Detailed Data'!A$11:CG$115,85,FALSE)</f>
        <v>429</v>
      </c>
      <c r="Q11" s="9">
        <v>0</v>
      </c>
      <c r="R11" s="10">
        <f>VLOOKUP(B11,'[1]Student Data Wthout BRN'!Z$2:AB$153,3,FALSE)</f>
        <v>0</v>
      </c>
      <c r="S11" s="9">
        <f t="shared" si="0"/>
        <v>427</v>
      </c>
      <c r="T11" s="10">
        <f t="shared" si="0"/>
        <v>429</v>
      </c>
      <c r="U11" s="10">
        <f t="shared" si="1"/>
        <v>2</v>
      </c>
      <c r="V11" s="11">
        <v>8125</v>
      </c>
      <c r="W11" s="12">
        <f t="shared" si="2"/>
        <v>3469375</v>
      </c>
      <c r="X11" s="12">
        <f>VLOOKUP(B11,'[2]Tranche 1 Actual 2024'!$B$12:$R$152,17,FALSE)</f>
        <v>933562</v>
      </c>
      <c r="Y11" s="12">
        <f>VLOOKUP(B11,'[2]Tranche 2 Actual 2024'!$B$12:$X$135,23,FALSE)</f>
        <v>933562.5</v>
      </c>
      <c r="Z11" s="12">
        <f t="shared" si="3"/>
        <v>1602250.5</v>
      </c>
      <c r="AA11" s="13">
        <f t="shared" si="4"/>
        <v>16250</v>
      </c>
      <c r="AB11" s="12"/>
      <c r="AC11" s="12">
        <f t="shared" si="5"/>
        <v>1602250.5</v>
      </c>
      <c r="AD11" s="14">
        <f t="shared" si="6"/>
        <v>1602250.5</v>
      </c>
      <c r="AE11" s="24">
        <f t="shared" si="7"/>
        <v>16250</v>
      </c>
      <c r="AF11" s="14" t="s">
        <v>45</v>
      </c>
    </row>
    <row r="12" spans="1:32" x14ac:dyDescent="0.25">
      <c r="A12" s="6">
        <v>10</v>
      </c>
      <c r="B12" s="21" t="s">
        <v>95</v>
      </c>
      <c r="C12" s="7" t="s">
        <v>96</v>
      </c>
      <c r="D12" s="7" t="s">
        <v>70</v>
      </c>
      <c r="E12" s="7" t="s">
        <v>97</v>
      </c>
      <c r="F12" s="7" t="s">
        <v>49</v>
      </c>
      <c r="G12" s="7" t="s">
        <v>50</v>
      </c>
      <c r="H12" s="7" t="s">
        <v>91</v>
      </c>
      <c r="I12" s="7" t="s">
        <v>92</v>
      </c>
      <c r="J12" s="7" t="s">
        <v>98</v>
      </c>
      <c r="K12" s="7" t="s">
        <v>99</v>
      </c>
      <c r="L12" s="7" t="s">
        <v>1</v>
      </c>
      <c r="M12" s="8" t="s">
        <v>55</v>
      </c>
      <c r="N12" s="7" t="s">
        <v>62</v>
      </c>
      <c r="O12" s="9">
        <v>152</v>
      </c>
      <c r="P12" s="10">
        <f>VLOOKUP(B12,'[1]School Detailed Data'!A$11:CG$115,85,FALSE)</f>
        <v>153</v>
      </c>
      <c r="Q12" s="9">
        <v>0</v>
      </c>
      <c r="R12" s="10">
        <f>VLOOKUP(B12,'[1]Student Data Wthout BRN'!Z$2:AB$153,3,FALSE)</f>
        <v>0</v>
      </c>
      <c r="S12" s="9">
        <f t="shared" si="0"/>
        <v>152</v>
      </c>
      <c r="T12" s="10">
        <f t="shared" si="0"/>
        <v>153</v>
      </c>
      <c r="U12" s="10">
        <f t="shared" si="1"/>
        <v>1</v>
      </c>
      <c r="V12" s="11">
        <v>8125</v>
      </c>
      <c r="W12" s="12">
        <f t="shared" si="2"/>
        <v>1235000</v>
      </c>
      <c r="X12" s="12">
        <f>VLOOKUP(B12,'[2]Tranche 1 Actual 2024'!$B$12:$R$152,17,FALSE)</f>
        <v>312000</v>
      </c>
      <c r="Y12" s="12">
        <f>VLOOKUP(B12,'[2]Tranche 2 Actual 2024'!$B$12:$X$135,23,FALSE)</f>
        <v>312000</v>
      </c>
      <c r="Z12" s="12">
        <f t="shared" si="3"/>
        <v>611000</v>
      </c>
      <c r="AA12" s="13">
        <f t="shared" si="4"/>
        <v>8125</v>
      </c>
      <c r="AB12" s="12"/>
      <c r="AC12" s="12">
        <f t="shared" si="5"/>
        <v>611000</v>
      </c>
      <c r="AD12" s="14">
        <f t="shared" si="6"/>
        <v>611000</v>
      </c>
      <c r="AE12" s="24">
        <f t="shared" si="7"/>
        <v>8125</v>
      </c>
      <c r="AF12" s="14" t="s">
        <v>45</v>
      </c>
    </row>
    <row r="13" spans="1:32" x14ac:dyDescent="0.25">
      <c r="A13" s="6">
        <v>11</v>
      </c>
      <c r="B13" s="21" t="s">
        <v>100</v>
      </c>
      <c r="C13" s="7" t="s">
        <v>101</v>
      </c>
      <c r="D13" s="7" t="s">
        <v>35</v>
      </c>
      <c r="E13" s="7" t="s">
        <v>90</v>
      </c>
      <c r="F13" s="7" t="s">
        <v>37</v>
      </c>
      <c r="G13" s="7" t="s">
        <v>38</v>
      </c>
      <c r="H13" s="7" t="s">
        <v>91</v>
      </c>
      <c r="I13" s="7" t="s">
        <v>92</v>
      </c>
      <c r="J13" s="7" t="s">
        <v>102</v>
      </c>
      <c r="K13" s="7" t="s">
        <v>103</v>
      </c>
      <c r="L13" s="7" t="s">
        <v>1</v>
      </c>
      <c r="M13" s="8" t="s">
        <v>55</v>
      </c>
      <c r="N13" s="7" t="s">
        <v>62</v>
      </c>
      <c r="O13" s="9">
        <v>186</v>
      </c>
      <c r="P13" s="10">
        <f>VLOOKUP(B13,'[1]School Detailed Data'!A$11:CG$115,85,FALSE)</f>
        <v>186</v>
      </c>
      <c r="Q13" s="9">
        <v>2</v>
      </c>
      <c r="R13" s="10">
        <f>VLOOKUP(B13,'[1]Student Data Wthout BRN'!Z$2:AB$153,3,FALSE)</f>
        <v>0</v>
      </c>
      <c r="S13" s="9">
        <f t="shared" si="0"/>
        <v>184</v>
      </c>
      <c r="T13" s="10">
        <f t="shared" si="0"/>
        <v>186</v>
      </c>
      <c r="U13" s="10">
        <f t="shared" si="1"/>
        <v>2</v>
      </c>
      <c r="V13" s="11">
        <v>8125</v>
      </c>
      <c r="W13" s="12">
        <f t="shared" si="2"/>
        <v>1495000</v>
      </c>
      <c r="X13" s="12">
        <f>VLOOKUP(B13,'[2]Tranche 1 Actual 2024'!$B$12:$R$152,17,FALSE)</f>
        <v>521625</v>
      </c>
      <c r="Y13" s="12">
        <f>VLOOKUP(B13,'[2]Tranche 2 Actual 2024'!$B$12:$X$135,23,FALSE)</f>
        <v>521625</v>
      </c>
      <c r="Z13" s="12">
        <f t="shared" si="3"/>
        <v>451750</v>
      </c>
      <c r="AA13" s="13">
        <f t="shared" si="4"/>
        <v>16250</v>
      </c>
      <c r="AB13" s="12"/>
      <c r="AC13" s="12">
        <f t="shared" si="5"/>
        <v>451750</v>
      </c>
      <c r="AD13" s="14">
        <f t="shared" si="6"/>
        <v>451750</v>
      </c>
      <c r="AE13" s="24">
        <f t="shared" si="7"/>
        <v>16250</v>
      </c>
      <c r="AF13" s="14" t="s">
        <v>45</v>
      </c>
    </row>
    <row r="14" spans="1:32" x14ac:dyDescent="0.25">
      <c r="A14" s="6">
        <v>12</v>
      </c>
      <c r="B14" s="21" t="s">
        <v>104</v>
      </c>
      <c r="C14" s="7" t="s">
        <v>105</v>
      </c>
      <c r="D14" s="7" t="s">
        <v>70</v>
      </c>
      <c r="E14" s="7" t="s">
        <v>90</v>
      </c>
      <c r="F14" s="7" t="s">
        <v>37</v>
      </c>
      <c r="G14" s="7" t="s">
        <v>38</v>
      </c>
      <c r="H14" s="7" t="s">
        <v>106</v>
      </c>
      <c r="I14" s="7" t="s">
        <v>92</v>
      </c>
      <c r="J14" s="7" t="s">
        <v>107</v>
      </c>
      <c r="K14" s="7" t="s">
        <v>108</v>
      </c>
      <c r="L14" s="7" t="s">
        <v>1</v>
      </c>
      <c r="M14" s="8" t="s">
        <v>55</v>
      </c>
      <c r="N14" s="7" t="s">
        <v>62</v>
      </c>
      <c r="O14" s="9">
        <v>65</v>
      </c>
      <c r="P14" s="10">
        <f>VLOOKUP(B14,'[1]School Detailed Data'!A$11:CG$115,85,FALSE)</f>
        <v>65</v>
      </c>
      <c r="Q14" s="9">
        <v>1</v>
      </c>
      <c r="R14" s="10">
        <f>VLOOKUP(B14,'[1]Student Data Wthout BRN'!Z$2:AB$153,3,FALSE)</f>
        <v>0</v>
      </c>
      <c r="S14" s="9">
        <f t="shared" si="0"/>
        <v>64</v>
      </c>
      <c r="T14" s="10">
        <f t="shared" si="0"/>
        <v>65</v>
      </c>
      <c r="U14" s="10">
        <f t="shared" si="1"/>
        <v>1</v>
      </c>
      <c r="V14" s="11">
        <v>8125</v>
      </c>
      <c r="W14" s="12">
        <f t="shared" si="2"/>
        <v>520000</v>
      </c>
      <c r="X14" s="12">
        <f>VLOOKUP(B14,'[2]Tranche 1 Actual 2024'!$B$12:$R$152,17,FALSE)</f>
        <v>163312</v>
      </c>
      <c r="Y14" s="12">
        <f>VLOOKUP(B14,'[2]Tranche 2 Actual 2024'!$B$12:$X$135,23,FALSE)</f>
        <v>163312.5</v>
      </c>
      <c r="Z14" s="12">
        <f t="shared" si="3"/>
        <v>193375.5</v>
      </c>
      <c r="AA14" s="13">
        <f t="shared" si="4"/>
        <v>8125</v>
      </c>
      <c r="AB14" s="12"/>
      <c r="AC14" s="12">
        <f t="shared" si="5"/>
        <v>193375.5</v>
      </c>
      <c r="AD14" s="14">
        <f t="shared" si="6"/>
        <v>193375.5</v>
      </c>
      <c r="AE14" s="24">
        <f t="shared" si="7"/>
        <v>8125</v>
      </c>
      <c r="AF14" s="14" t="s">
        <v>45</v>
      </c>
    </row>
    <row r="15" spans="1:32" x14ac:dyDescent="0.25">
      <c r="A15" s="6">
        <v>13</v>
      </c>
      <c r="B15" s="21" t="s">
        <v>109</v>
      </c>
      <c r="C15" s="7" t="s">
        <v>110</v>
      </c>
      <c r="D15" s="7" t="s">
        <v>70</v>
      </c>
      <c r="E15" s="7" t="s">
        <v>97</v>
      </c>
      <c r="F15" s="7" t="s">
        <v>49</v>
      </c>
      <c r="G15" s="7" t="s">
        <v>50</v>
      </c>
      <c r="H15" s="7" t="s">
        <v>111</v>
      </c>
      <c r="I15" s="7" t="s">
        <v>112</v>
      </c>
      <c r="J15" s="7" t="s">
        <v>113</v>
      </c>
      <c r="K15" s="7" t="s">
        <v>114</v>
      </c>
      <c r="L15" s="7" t="s">
        <v>1</v>
      </c>
      <c r="M15" s="8" t="s">
        <v>55</v>
      </c>
      <c r="N15" s="7" t="s">
        <v>62</v>
      </c>
      <c r="O15" s="9">
        <v>95</v>
      </c>
      <c r="P15" s="10">
        <f>VLOOKUP(B15,'[1]School Detailed Data'!A$11:CG$115,85,FALSE)</f>
        <v>95</v>
      </c>
      <c r="Q15" s="9">
        <v>11</v>
      </c>
      <c r="R15" s="10">
        <f>VLOOKUP(B15,'[1]Student Data Wthout BRN'!Z$2:AB$153,3,FALSE)</f>
        <v>10</v>
      </c>
      <c r="S15" s="9">
        <f t="shared" si="0"/>
        <v>84</v>
      </c>
      <c r="T15" s="10">
        <f t="shared" si="0"/>
        <v>85</v>
      </c>
      <c r="U15" s="10">
        <f t="shared" si="1"/>
        <v>1</v>
      </c>
      <c r="V15" s="11">
        <v>8125</v>
      </c>
      <c r="W15" s="12">
        <f t="shared" si="2"/>
        <v>682500</v>
      </c>
      <c r="X15" s="12">
        <f>VLOOKUP(B15,'[2]Tranche 1 Actual 2024'!$B$12:$R$152,17,FALSE)</f>
        <v>224250</v>
      </c>
      <c r="Y15" s="12">
        <f>VLOOKUP(B15,'[2]Tranche 2 Actual 2024'!$B$12:$X$135,23,FALSE)</f>
        <v>224250</v>
      </c>
      <c r="Z15" s="12">
        <f t="shared" si="3"/>
        <v>234000</v>
      </c>
      <c r="AA15" s="13">
        <f t="shared" si="4"/>
        <v>8125</v>
      </c>
      <c r="AB15" s="12"/>
      <c r="AC15" s="12">
        <f t="shared" si="5"/>
        <v>234000</v>
      </c>
      <c r="AD15" s="14">
        <f t="shared" si="6"/>
        <v>234000</v>
      </c>
      <c r="AE15" s="24">
        <f t="shared" si="7"/>
        <v>8125</v>
      </c>
      <c r="AF15" s="14" t="s">
        <v>45</v>
      </c>
    </row>
    <row r="16" spans="1:32" x14ac:dyDescent="0.25">
      <c r="A16" s="6">
        <v>14</v>
      </c>
      <c r="B16" s="21" t="s">
        <v>115</v>
      </c>
      <c r="C16" s="7" t="s">
        <v>116</v>
      </c>
      <c r="D16" s="7" t="s">
        <v>35</v>
      </c>
      <c r="E16" s="7" t="s">
        <v>58</v>
      </c>
      <c r="F16" s="7" t="s">
        <v>49</v>
      </c>
      <c r="G16" s="7" t="s">
        <v>50</v>
      </c>
      <c r="H16" s="7" t="s">
        <v>117</v>
      </c>
      <c r="I16" s="7" t="s">
        <v>112</v>
      </c>
      <c r="J16" s="7" t="s">
        <v>118</v>
      </c>
      <c r="K16" s="7" t="s">
        <v>119</v>
      </c>
      <c r="L16" s="7" t="s">
        <v>1</v>
      </c>
      <c r="M16" s="8" t="s">
        <v>55</v>
      </c>
      <c r="N16" s="7" t="s">
        <v>44</v>
      </c>
      <c r="O16" s="9">
        <v>365</v>
      </c>
      <c r="P16" s="10">
        <f>VLOOKUP(B16,'[1]School Detailed Data'!A$11:CG$115,85,FALSE)</f>
        <v>366</v>
      </c>
      <c r="Q16" s="9">
        <v>20</v>
      </c>
      <c r="R16" s="10">
        <f>VLOOKUP(B16,'[1]Student Data Wthout BRN'!Z$2:AB$153,3,FALSE)</f>
        <v>20</v>
      </c>
      <c r="S16" s="9">
        <f t="shared" si="0"/>
        <v>345</v>
      </c>
      <c r="T16" s="10">
        <f t="shared" si="0"/>
        <v>346</v>
      </c>
      <c r="U16" s="10">
        <f t="shared" si="1"/>
        <v>1</v>
      </c>
      <c r="V16" s="11">
        <v>8125</v>
      </c>
      <c r="W16" s="12">
        <f t="shared" si="2"/>
        <v>2803125</v>
      </c>
      <c r="X16" s="12">
        <f>VLOOKUP(B16,'[2]Tranche 1 Actual 2024'!$B$12:$R$152,17,FALSE)</f>
        <v>806812</v>
      </c>
      <c r="Y16" s="12">
        <f>VLOOKUP(B16,'[2]Tranche 2 Actual 2024'!$B$12:$X$135,23,FALSE)</f>
        <v>806812.5</v>
      </c>
      <c r="Z16" s="12">
        <f t="shared" si="3"/>
        <v>1189500.5</v>
      </c>
      <c r="AA16" s="13">
        <f t="shared" si="4"/>
        <v>8125</v>
      </c>
      <c r="AB16" s="12"/>
      <c r="AC16" s="12">
        <f t="shared" si="5"/>
        <v>1189500.5</v>
      </c>
      <c r="AD16" s="14">
        <f t="shared" si="6"/>
        <v>1189500.5</v>
      </c>
      <c r="AE16" s="24">
        <f t="shared" si="7"/>
        <v>8125</v>
      </c>
      <c r="AF16" s="14" t="s">
        <v>45</v>
      </c>
    </row>
    <row r="17" spans="1:32" x14ac:dyDescent="0.25">
      <c r="A17" s="6">
        <v>15</v>
      </c>
      <c r="B17" s="21" t="s">
        <v>120</v>
      </c>
      <c r="C17" s="7" t="s">
        <v>121</v>
      </c>
      <c r="D17" s="7" t="s">
        <v>35</v>
      </c>
      <c r="E17" s="7" t="s">
        <v>122</v>
      </c>
      <c r="F17" s="7" t="s">
        <v>37</v>
      </c>
      <c r="G17" s="7" t="s">
        <v>38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</v>
      </c>
      <c r="M17" s="8" t="s">
        <v>55</v>
      </c>
      <c r="N17" s="7" t="s">
        <v>44</v>
      </c>
      <c r="O17" s="9">
        <v>596</v>
      </c>
      <c r="P17" s="10">
        <f>VLOOKUP(B17,'[1]School Detailed Data'!A$11:CG$115,85,FALSE)</f>
        <v>596</v>
      </c>
      <c r="Q17" s="9">
        <v>32</v>
      </c>
      <c r="R17" s="10">
        <f>VLOOKUP(B17,'[1]Student Data Wthout BRN'!Z$2:AB$153,3,FALSE)</f>
        <v>31</v>
      </c>
      <c r="S17" s="9">
        <f t="shared" si="0"/>
        <v>564</v>
      </c>
      <c r="T17" s="10">
        <f t="shared" si="0"/>
        <v>565</v>
      </c>
      <c r="U17" s="10">
        <f t="shared" si="1"/>
        <v>1</v>
      </c>
      <c r="V17" s="11">
        <v>8125</v>
      </c>
      <c r="W17" s="12">
        <f t="shared" si="2"/>
        <v>4582500</v>
      </c>
      <c r="X17" s="12">
        <f>VLOOKUP(B17,'[2]Tranche 1 Actual 2024'!$B$12:$R$152,17,FALSE)</f>
        <v>1369875</v>
      </c>
      <c r="Y17" s="12">
        <f>VLOOKUP(B17,'[2]Tranche 2 Actual 2024'!$B$12:$X$135,23,FALSE)</f>
        <v>1369875</v>
      </c>
      <c r="Z17" s="12">
        <f t="shared" si="3"/>
        <v>1842750</v>
      </c>
      <c r="AA17" s="13">
        <f t="shared" si="4"/>
        <v>8125</v>
      </c>
      <c r="AB17" s="12"/>
      <c r="AC17" s="12">
        <f t="shared" si="5"/>
        <v>1842750</v>
      </c>
      <c r="AD17" s="14">
        <f t="shared" si="6"/>
        <v>1842750</v>
      </c>
      <c r="AE17" s="24">
        <f t="shared" si="7"/>
        <v>8125</v>
      </c>
      <c r="AF17" s="14" t="s">
        <v>45</v>
      </c>
    </row>
    <row r="18" spans="1:32" x14ac:dyDescent="0.25">
      <c r="A18" s="6">
        <v>16</v>
      </c>
      <c r="B18" s="21" t="s">
        <v>127</v>
      </c>
      <c r="C18" s="7" t="s">
        <v>128</v>
      </c>
      <c r="D18" s="7" t="s">
        <v>70</v>
      </c>
      <c r="E18" s="7" t="s">
        <v>122</v>
      </c>
      <c r="F18" s="7" t="s">
        <v>37</v>
      </c>
      <c r="G18" s="7" t="s">
        <v>38</v>
      </c>
      <c r="H18" s="7" t="s">
        <v>123</v>
      </c>
      <c r="I18" s="7" t="s">
        <v>124</v>
      </c>
      <c r="J18" s="7" t="s">
        <v>129</v>
      </c>
      <c r="K18" s="7" t="s">
        <v>130</v>
      </c>
      <c r="L18" s="7" t="s">
        <v>1</v>
      </c>
      <c r="M18" s="8" t="s">
        <v>55</v>
      </c>
      <c r="N18" s="7" t="s">
        <v>131</v>
      </c>
      <c r="O18" s="9">
        <v>939</v>
      </c>
      <c r="P18" s="10">
        <f>VLOOKUP(B18,'[1]School Detailed Data'!A$11:CG$115,85,FALSE)</f>
        <v>939</v>
      </c>
      <c r="Q18" s="9">
        <v>18</v>
      </c>
      <c r="R18" s="10">
        <f>VLOOKUP(B18,'[1]Student Data Wthout BRN'!Z$2:AB$153,3,FALSE)</f>
        <v>16</v>
      </c>
      <c r="S18" s="9">
        <f t="shared" si="0"/>
        <v>921</v>
      </c>
      <c r="T18" s="10">
        <f t="shared" si="0"/>
        <v>923</v>
      </c>
      <c r="U18" s="10">
        <f t="shared" si="1"/>
        <v>2</v>
      </c>
      <c r="V18" s="11">
        <v>8125</v>
      </c>
      <c r="W18" s="12">
        <f t="shared" si="2"/>
        <v>7483125</v>
      </c>
      <c r="X18" s="12">
        <f>VLOOKUP(B18,'[2]Tranche 1 Actual 2024'!$B$12:$R$152,17,FALSE)</f>
        <v>2164500</v>
      </c>
      <c r="Y18" s="12">
        <f>VLOOKUP(B18,'[2]Tranche 2 Actual 2024'!$B$12:$X$135,23,FALSE)</f>
        <v>2164500</v>
      </c>
      <c r="Z18" s="12">
        <f t="shared" si="3"/>
        <v>3154125</v>
      </c>
      <c r="AA18" s="13">
        <f t="shared" si="4"/>
        <v>16250</v>
      </c>
      <c r="AB18" s="12"/>
      <c r="AC18" s="12">
        <f t="shared" si="5"/>
        <v>3154125</v>
      </c>
      <c r="AD18" s="14">
        <f t="shared" si="6"/>
        <v>3154125</v>
      </c>
      <c r="AE18" s="24">
        <f t="shared" si="7"/>
        <v>16250</v>
      </c>
      <c r="AF18" s="14" t="s">
        <v>45</v>
      </c>
    </row>
    <row r="19" spans="1:32" x14ac:dyDescent="0.25">
      <c r="A19" s="6">
        <v>17</v>
      </c>
      <c r="B19" s="21" t="s">
        <v>132</v>
      </c>
      <c r="C19" s="7" t="s">
        <v>133</v>
      </c>
      <c r="D19" s="7" t="s">
        <v>35</v>
      </c>
      <c r="E19" s="7" t="s">
        <v>122</v>
      </c>
      <c r="F19" s="7" t="s">
        <v>37</v>
      </c>
      <c r="G19" s="7" t="s">
        <v>38</v>
      </c>
      <c r="H19" s="7" t="s">
        <v>123</v>
      </c>
      <c r="I19" s="7" t="s">
        <v>124</v>
      </c>
      <c r="J19" s="7" t="s">
        <v>134</v>
      </c>
      <c r="K19" s="7" t="s">
        <v>135</v>
      </c>
      <c r="L19" s="7" t="s">
        <v>1</v>
      </c>
      <c r="M19" s="8" t="s">
        <v>55</v>
      </c>
      <c r="N19" s="7" t="s">
        <v>44</v>
      </c>
      <c r="O19" s="9">
        <v>1464</v>
      </c>
      <c r="P19" s="10">
        <f>VLOOKUP(B19,'[1]School Detailed Data'!A$11:CG$115,85,FALSE)</f>
        <v>1462</v>
      </c>
      <c r="Q19" s="9">
        <v>79</v>
      </c>
      <c r="R19" s="10">
        <f>VLOOKUP(B19,'[1]Student Data Wthout BRN'!Z$2:AB$153,3,FALSE)</f>
        <v>27</v>
      </c>
      <c r="S19" s="9">
        <f t="shared" ref="S19:T34" si="8">O19-Q19</f>
        <v>1385</v>
      </c>
      <c r="T19" s="10">
        <f t="shared" si="8"/>
        <v>1435</v>
      </c>
      <c r="U19" s="10">
        <f t="shared" si="1"/>
        <v>50</v>
      </c>
      <c r="V19" s="11">
        <v>8125</v>
      </c>
      <c r="W19" s="12">
        <f t="shared" si="2"/>
        <v>11253125</v>
      </c>
      <c r="X19" s="12">
        <f>VLOOKUP(B19,'[2]Tranche 1 Actual 2024'!$B$12:$R$152,17,FALSE)</f>
        <v>3349125</v>
      </c>
      <c r="Y19" s="12">
        <f>VLOOKUP(B19,'[2]Tranche 2 Actual 2024'!$B$12:$X$135,23,FALSE)</f>
        <v>3349125</v>
      </c>
      <c r="Z19" s="12">
        <f t="shared" si="3"/>
        <v>4554875</v>
      </c>
      <c r="AA19" s="13">
        <f t="shared" si="4"/>
        <v>406250</v>
      </c>
      <c r="AB19" s="12"/>
      <c r="AC19" s="12">
        <f t="shared" si="5"/>
        <v>4554875</v>
      </c>
      <c r="AD19" s="14">
        <f t="shared" si="6"/>
        <v>4554875</v>
      </c>
      <c r="AE19" s="24">
        <f t="shared" si="7"/>
        <v>406250</v>
      </c>
      <c r="AF19" s="14" t="s">
        <v>45</v>
      </c>
    </row>
    <row r="20" spans="1:32" x14ac:dyDescent="0.25">
      <c r="A20" s="6">
        <v>18</v>
      </c>
      <c r="B20" s="21" t="s">
        <v>136</v>
      </c>
      <c r="C20" s="7" t="s">
        <v>137</v>
      </c>
      <c r="D20" s="7" t="s">
        <v>35</v>
      </c>
      <c r="E20" s="7" t="s">
        <v>138</v>
      </c>
      <c r="F20" s="7" t="s">
        <v>49</v>
      </c>
      <c r="G20" s="7" t="s">
        <v>50</v>
      </c>
      <c r="H20" s="7" t="s">
        <v>123</v>
      </c>
      <c r="I20" s="7" t="s">
        <v>124</v>
      </c>
      <c r="J20" s="7" t="s">
        <v>139</v>
      </c>
      <c r="K20" s="7" t="s">
        <v>140</v>
      </c>
      <c r="L20" s="7" t="s">
        <v>1</v>
      </c>
      <c r="M20" s="8" t="s">
        <v>43</v>
      </c>
      <c r="N20" s="7" t="s">
        <v>44</v>
      </c>
      <c r="O20" s="9">
        <v>81</v>
      </c>
      <c r="P20" s="10">
        <f>VLOOKUP(B20,'[1]School Detailed Data'!A$11:CG$115,85,FALSE)</f>
        <v>81</v>
      </c>
      <c r="Q20" s="9">
        <v>11</v>
      </c>
      <c r="R20" s="10">
        <f>VLOOKUP(B20,'[1]Student Data Wthout BRN'!Z$2:AB$153,3,FALSE)</f>
        <v>9</v>
      </c>
      <c r="S20" s="9">
        <f t="shared" si="8"/>
        <v>70</v>
      </c>
      <c r="T20" s="10">
        <f t="shared" si="8"/>
        <v>72</v>
      </c>
      <c r="U20" s="10">
        <f t="shared" si="1"/>
        <v>2</v>
      </c>
      <c r="V20" s="11">
        <v>8125</v>
      </c>
      <c r="W20" s="12">
        <f t="shared" si="2"/>
        <v>568750</v>
      </c>
      <c r="X20" s="12"/>
      <c r="Y20" s="12"/>
      <c r="Z20" s="12">
        <f t="shared" si="3"/>
        <v>568750</v>
      </c>
      <c r="AA20" s="13">
        <f t="shared" si="4"/>
        <v>16250</v>
      </c>
      <c r="AB20" s="12"/>
      <c r="AC20" s="12">
        <f t="shared" si="5"/>
        <v>568750</v>
      </c>
      <c r="AD20" s="14">
        <f t="shared" si="6"/>
        <v>568750</v>
      </c>
      <c r="AE20" s="24">
        <f t="shared" si="7"/>
        <v>16250</v>
      </c>
      <c r="AF20" s="14" t="s">
        <v>141</v>
      </c>
    </row>
    <row r="21" spans="1:32" x14ac:dyDescent="0.25">
      <c r="A21" s="6">
        <v>19</v>
      </c>
      <c r="B21" s="21" t="s">
        <v>142</v>
      </c>
      <c r="C21" s="7" t="s">
        <v>143</v>
      </c>
      <c r="D21" s="7" t="s">
        <v>35</v>
      </c>
      <c r="E21" s="7" t="s">
        <v>48</v>
      </c>
      <c r="F21" s="7" t="s">
        <v>49</v>
      </c>
      <c r="G21" s="7" t="s">
        <v>50</v>
      </c>
      <c r="H21" s="7" t="s">
        <v>123</v>
      </c>
      <c r="I21" s="7" t="s">
        <v>124</v>
      </c>
      <c r="J21" s="7" t="s">
        <v>144</v>
      </c>
      <c r="K21" s="7" t="s">
        <v>145</v>
      </c>
      <c r="L21" s="7" t="s">
        <v>1</v>
      </c>
      <c r="M21" s="8" t="s">
        <v>55</v>
      </c>
      <c r="N21" s="7" t="s">
        <v>44</v>
      </c>
      <c r="O21" s="9">
        <v>677</v>
      </c>
      <c r="P21" s="10">
        <f>VLOOKUP(B21,'[1]School Detailed Data'!A$11:CG$115,85,FALSE)</f>
        <v>680</v>
      </c>
      <c r="Q21" s="9">
        <v>37</v>
      </c>
      <c r="R21" s="10">
        <f>VLOOKUP(B21,'[1]Student Data Wthout BRN'!Z$2:AB$153,3,FALSE)</f>
        <v>32</v>
      </c>
      <c r="S21" s="9">
        <f t="shared" si="8"/>
        <v>640</v>
      </c>
      <c r="T21" s="10">
        <f t="shared" si="8"/>
        <v>648</v>
      </c>
      <c r="U21" s="10">
        <f t="shared" si="1"/>
        <v>8</v>
      </c>
      <c r="V21" s="11">
        <v>8125</v>
      </c>
      <c r="W21" s="12">
        <f t="shared" si="2"/>
        <v>5200000</v>
      </c>
      <c r="X21" s="12">
        <f>VLOOKUP(B21,'[2]Tranche 1 Actual 2024'!$B$12:$R$152,17,FALSE)</f>
        <v>1289437</v>
      </c>
      <c r="Y21" s="12">
        <f>VLOOKUP(B21,'[2]Tranche 2 Actual 2024'!$B$12:$X$135,23,FALSE)</f>
        <v>1289437.5</v>
      </c>
      <c r="Z21" s="12">
        <f t="shared" si="3"/>
        <v>2621125.5</v>
      </c>
      <c r="AA21" s="13">
        <f t="shared" si="4"/>
        <v>65000</v>
      </c>
      <c r="AB21" s="12"/>
      <c r="AC21" s="12">
        <f t="shared" si="5"/>
        <v>2621125.5</v>
      </c>
      <c r="AD21" s="14">
        <f t="shared" si="6"/>
        <v>2621125.5</v>
      </c>
      <c r="AE21" s="24">
        <f t="shared" si="7"/>
        <v>65000</v>
      </c>
      <c r="AF21" s="14" t="s">
        <v>45</v>
      </c>
    </row>
    <row r="22" spans="1:32" x14ac:dyDescent="0.25">
      <c r="A22" s="6">
        <v>20</v>
      </c>
      <c r="B22" s="21" t="s">
        <v>146</v>
      </c>
      <c r="C22" s="7" t="s">
        <v>147</v>
      </c>
      <c r="D22" s="7" t="s">
        <v>35</v>
      </c>
      <c r="E22" s="7" t="s">
        <v>122</v>
      </c>
      <c r="F22" s="7" t="s">
        <v>37</v>
      </c>
      <c r="G22" s="7" t="s">
        <v>38</v>
      </c>
      <c r="H22" s="7" t="s">
        <v>123</v>
      </c>
      <c r="I22" s="7" t="s">
        <v>124</v>
      </c>
      <c r="J22" s="7" t="s">
        <v>148</v>
      </c>
      <c r="K22" s="7" t="s">
        <v>149</v>
      </c>
      <c r="L22" s="7" t="s">
        <v>1</v>
      </c>
      <c r="M22" s="8" t="s">
        <v>43</v>
      </c>
      <c r="N22" s="7" t="s">
        <v>62</v>
      </c>
      <c r="O22" s="9">
        <v>413</v>
      </c>
      <c r="P22" s="10">
        <f>VLOOKUP(B22,'[1]School Detailed Data'!A$11:CG$115,85,FALSE)</f>
        <v>422</v>
      </c>
      <c r="Q22" s="9">
        <v>13</v>
      </c>
      <c r="R22" s="10">
        <f>VLOOKUP(B22,'[1]Student Data Wthout BRN'!Z$2:AB$153,3,FALSE)</f>
        <v>10</v>
      </c>
      <c r="S22" s="9">
        <f t="shared" si="8"/>
        <v>400</v>
      </c>
      <c r="T22" s="10">
        <f t="shared" si="8"/>
        <v>412</v>
      </c>
      <c r="U22" s="10">
        <f t="shared" si="1"/>
        <v>12</v>
      </c>
      <c r="V22" s="11">
        <v>8125</v>
      </c>
      <c r="W22" s="12">
        <f t="shared" si="2"/>
        <v>3250000</v>
      </c>
      <c r="X22" s="12">
        <f>VLOOKUP(B22,'[2]Tranche 1 Actual 2024'!$B$12:$R$152,17,FALSE)</f>
        <v>977437</v>
      </c>
      <c r="Y22" s="12">
        <f>VLOOKUP(B22,'[2]Tranche 2 Actual 2024'!$B$12:$X$135,23,FALSE)</f>
        <v>977437.5</v>
      </c>
      <c r="Z22" s="12">
        <f t="shared" si="3"/>
        <v>1295125.5</v>
      </c>
      <c r="AA22" s="13">
        <f t="shared" si="4"/>
        <v>97500</v>
      </c>
      <c r="AB22" s="12"/>
      <c r="AC22" s="12">
        <f t="shared" si="5"/>
        <v>1295125.5</v>
      </c>
      <c r="AD22" s="14">
        <f t="shared" si="6"/>
        <v>1295125.5</v>
      </c>
      <c r="AE22" s="24">
        <f t="shared" si="7"/>
        <v>97500</v>
      </c>
      <c r="AF22" s="14" t="s">
        <v>45</v>
      </c>
    </row>
    <row r="23" spans="1:32" x14ac:dyDescent="0.25">
      <c r="A23" s="6">
        <v>21</v>
      </c>
      <c r="B23" s="21" t="s">
        <v>150</v>
      </c>
      <c r="C23" s="7" t="s">
        <v>151</v>
      </c>
      <c r="D23" s="7" t="s">
        <v>70</v>
      </c>
      <c r="E23" s="7" t="s">
        <v>122</v>
      </c>
      <c r="F23" s="7" t="s">
        <v>37</v>
      </c>
      <c r="G23" s="7" t="s">
        <v>38</v>
      </c>
      <c r="H23" s="7" t="s">
        <v>123</v>
      </c>
      <c r="I23" s="7" t="s">
        <v>124</v>
      </c>
      <c r="J23" s="7" t="s">
        <v>152</v>
      </c>
      <c r="K23" s="7" t="s">
        <v>153</v>
      </c>
      <c r="L23" s="7" t="s">
        <v>1</v>
      </c>
      <c r="M23" s="8" t="s">
        <v>43</v>
      </c>
      <c r="N23" s="7" t="s">
        <v>62</v>
      </c>
      <c r="O23" s="9">
        <v>337</v>
      </c>
      <c r="P23" s="10">
        <f>VLOOKUP(B23,'[1]School Detailed Data'!A$11:CG$115,85,FALSE)</f>
        <v>339</v>
      </c>
      <c r="Q23" s="9">
        <v>0</v>
      </c>
      <c r="R23" s="10">
        <f>VLOOKUP(B23,'[1]Student Data Wthout BRN'!Z$2:AB$153,3,FALSE)</f>
        <v>1</v>
      </c>
      <c r="S23" s="9">
        <f t="shared" si="8"/>
        <v>337</v>
      </c>
      <c r="T23" s="10">
        <f t="shared" si="8"/>
        <v>338</v>
      </c>
      <c r="U23" s="10">
        <f t="shared" si="1"/>
        <v>1</v>
      </c>
      <c r="V23" s="11">
        <v>8125</v>
      </c>
      <c r="W23" s="12">
        <f t="shared" si="2"/>
        <v>2738125</v>
      </c>
      <c r="X23" s="12">
        <f>VLOOKUP(B23,'[2]Tranche 1 Actual 2024'!$B$12:$R$152,17,FALSE)</f>
        <v>731250</v>
      </c>
      <c r="Y23" s="12">
        <f>VLOOKUP(B23,'[2]Tranche 2 Actual 2024'!$B$12:$X$135,23,FALSE)</f>
        <v>731250</v>
      </c>
      <c r="Z23" s="12">
        <f t="shared" si="3"/>
        <v>1275625</v>
      </c>
      <c r="AA23" s="13">
        <f t="shared" si="4"/>
        <v>8125</v>
      </c>
      <c r="AB23" s="12"/>
      <c r="AC23" s="12">
        <f t="shared" si="5"/>
        <v>1275625</v>
      </c>
      <c r="AD23" s="14">
        <f t="shared" si="6"/>
        <v>1275625</v>
      </c>
      <c r="AE23" s="24">
        <f t="shared" si="7"/>
        <v>8125</v>
      </c>
      <c r="AF23" s="14" t="s">
        <v>45</v>
      </c>
    </row>
    <row r="24" spans="1:32" x14ac:dyDescent="0.25">
      <c r="A24" s="6">
        <v>22</v>
      </c>
      <c r="B24" s="21" t="s">
        <v>154</v>
      </c>
      <c r="C24" s="7" t="s">
        <v>155</v>
      </c>
      <c r="D24" s="7" t="s">
        <v>35</v>
      </c>
      <c r="E24" s="7" t="s">
        <v>48</v>
      </c>
      <c r="F24" s="7" t="s">
        <v>49</v>
      </c>
      <c r="G24" s="7" t="s">
        <v>50</v>
      </c>
      <c r="H24" s="7" t="s">
        <v>156</v>
      </c>
      <c r="I24" s="7" t="s">
        <v>124</v>
      </c>
      <c r="J24" s="7" t="s">
        <v>157</v>
      </c>
      <c r="K24" s="7" t="s">
        <v>158</v>
      </c>
      <c r="L24" s="7" t="s">
        <v>1</v>
      </c>
      <c r="M24" s="8" t="s">
        <v>55</v>
      </c>
      <c r="N24" s="7" t="s">
        <v>62</v>
      </c>
      <c r="O24" s="9">
        <v>131</v>
      </c>
      <c r="P24" s="10">
        <f>VLOOKUP(B24,'[1]School Detailed Data'!A$11:CG$115,85,FALSE)</f>
        <v>131</v>
      </c>
      <c r="Q24" s="9">
        <v>29</v>
      </c>
      <c r="R24" s="10">
        <f>VLOOKUP(B24,'[1]Student Data Wthout BRN'!Z$2:AB$153,3,FALSE)</f>
        <v>28</v>
      </c>
      <c r="S24" s="9">
        <f t="shared" si="8"/>
        <v>102</v>
      </c>
      <c r="T24" s="10">
        <f t="shared" si="8"/>
        <v>103</v>
      </c>
      <c r="U24" s="10">
        <f t="shared" si="1"/>
        <v>1</v>
      </c>
      <c r="V24" s="11">
        <v>8125</v>
      </c>
      <c r="W24" s="12">
        <f t="shared" si="2"/>
        <v>828750</v>
      </c>
      <c r="X24" s="12">
        <f>VLOOKUP(B24,'[2]Tranche 1 Actual 2024'!$B$12:$R$152,17,FALSE)</f>
        <v>343687</v>
      </c>
      <c r="Y24" s="12">
        <f>VLOOKUP(B24,'[2]Tranche 2 Actual 2024'!$B$12:$X$135,23,FALSE)</f>
        <v>343687.5</v>
      </c>
      <c r="Z24" s="12">
        <f t="shared" si="3"/>
        <v>141375.5</v>
      </c>
      <c r="AA24" s="13">
        <f t="shared" si="4"/>
        <v>8125</v>
      </c>
      <c r="AB24" s="12"/>
      <c r="AC24" s="12">
        <f t="shared" si="5"/>
        <v>141375.5</v>
      </c>
      <c r="AD24" s="14">
        <f t="shared" si="6"/>
        <v>141375.5</v>
      </c>
      <c r="AE24" s="24">
        <f t="shared" si="7"/>
        <v>8125</v>
      </c>
      <c r="AF24" s="14" t="s">
        <v>45</v>
      </c>
    </row>
    <row r="25" spans="1:32" x14ac:dyDescent="0.25">
      <c r="A25" s="6">
        <v>23</v>
      </c>
      <c r="B25" s="21" t="s">
        <v>159</v>
      </c>
      <c r="C25" s="7" t="s">
        <v>160</v>
      </c>
      <c r="D25" s="7" t="s">
        <v>35</v>
      </c>
      <c r="E25" s="7" t="s">
        <v>85</v>
      </c>
      <c r="F25" s="7" t="s">
        <v>49</v>
      </c>
      <c r="G25" s="7" t="s">
        <v>50</v>
      </c>
      <c r="H25" s="7" t="s">
        <v>161</v>
      </c>
      <c r="I25" s="7" t="s">
        <v>124</v>
      </c>
      <c r="J25" s="7" t="s">
        <v>162</v>
      </c>
      <c r="K25" s="7" t="s">
        <v>163</v>
      </c>
      <c r="L25" s="7" t="s">
        <v>1</v>
      </c>
      <c r="M25" s="8" t="s">
        <v>55</v>
      </c>
      <c r="N25" s="7" t="s">
        <v>62</v>
      </c>
      <c r="O25" s="9">
        <v>72</v>
      </c>
      <c r="P25" s="10">
        <f>VLOOKUP(B25,'[1]School Detailed Data'!A$11:CG$115,85,FALSE)</f>
        <v>70</v>
      </c>
      <c r="Q25" s="9">
        <v>48</v>
      </c>
      <c r="R25" s="10">
        <f>VLOOKUP(B25,'[1]Student Data Wthout BRN'!Z$2:AB$153,3,FALSE)</f>
        <v>45</v>
      </c>
      <c r="S25" s="9">
        <f t="shared" si="8"/>
        <v>24</v>
      </c>
      <c r="T25" s="10">
        <f t="shared" si="8"/>
        <v>25</v>
      </c>
      <c r="U25" s="10">
        <f t="shared" si="1"/>
        <v>1</v>
      </c>
      <c r="V25" s="11">
        <v>8125</v>
      </c>
      <c r="W25" s="12">
        <f t="shared" si="2"/>
        <v>195000</v>
      </c>
      <c r="X25" s="12">
        <f>VLOOKUP(B25,'[2]Tranche 1 Actual 2024'!$B$12:$R$152,17,FALSE)</f>
        <v>97500</v>
      </c>
      <c r="Y25" s="12"/>
      <c r="Z25" s="12">
        <f t="shared" si="3"/>
        <v>97500</v>
      </c>
      <c r="AA25" s="13">
        <f t="shared" si="4"/>
        <v>8125</v>
      </c>
      <c r="AB25" s="12"/>
      <c r="AC25" s="12">
        <f t="shared" si="5"/>
        <v>97500</v>
      </c>
      <c r="AD25" s="14">
        <f t="shared" si="6"/>
        <v>97500</v>
      </c>
      <c r="AE25" s="24">
        <f t="shared" si="7"/>
        <v>8125</v>
      </c>
      <c r="AF25" s="14" t="s">
        <v>164</v>
      </c>
    </row>
    <row r="26" spans="1:32" x14ac:dyDescent="0.25">
      <c r="A26" s="6">
        <v>24</v>
      </c>
      <c r="B26" s="21" t="s">
        <v>165</v>
      </c>
      <c r="C26" s="7" t="s">
        <v>166</v>
      </c>
      <c r="D26" s="7" t="s">
        <v>35</v>
      </c>
      <c r="E26" s="7" t="s">
        <v>122</v>
      </c>
      <c r="F26" s="7" t="s">
        <v>37</v>
      </c>
      <c r="G26" s="7" t="s">
        <v>38</v>
      </c>
      <c r="H26" s="7" t="s">
        <v>161</v>
      </c>
      <c r="I26" s="7" t="s">
        <v>124</v>
      </c>
      <c r="J26" s="7" t="s">
        <v>167</v>
      </c>
      <c r="K26" s="7" t="s">
        <v>168</v>
      </c>
      <c r="L26" s="7" t="s">
        <v>1</v>
      </c>
      <c r="M26" s="8" t="s">
        <v>43</v>
      </c>
      <c r="N26" s="7" t="s">
        <v>62</v>
      </c>
      <c r="O26" s="9">
        <v>71</v>
      </c>
      <c r="P26" s="10">
        <f>VLOOKUP(B26,'[1]School Detailed Data'!A$11:CG$115,85,FALSE)</f>
        <v>71</v>
      </c>
      <c r="Q26" s="9">
        <v>38</v>
      </c>
      <c r="R26" s="10">
        <f>VLOOKUP(B26,'[1]Student Data Wthout BRN'!Z$2:AB$153,3,FALSE)</f>
        <v>36</v>
      </c>
      <c r="S26" s="9">
        <f t="shared" si="8"/>
        <v>33</v>
      </c>
      <c r="T26" s="10">
        <f t="shared" si="8"/>
        <v>35</v>
      </c>
      <c r="U26" s="10">
        <f t="shared" si="1"/>
        <v>2</v>
      </c>
      <c r="V26" s="11">
        <v>8125</v>
      </c>
      <c r="W26" s="12">
        <f t="shared" si="2"/>
        <v>268125</v>
      </c>
      <c r="X26" s="12">
        <f>VLOOKUP(B26,'[2]Tranche 1 Actual 2024'!$B$12:$R$152,17,FALSE)</f>
        <v>12187</v>
      </c>
      <c r="Y26" s="12">
        <f>VLOOKUP(B26,'[2]Tranche 2 Actual 2024'!$B$12:$X$135,23,FALSE)</f>
        <v>12187.5</v>
      </c>
      <c r="Z26" s="12">
        <f t="shared" si="3"/>
        <v>243750.5</v>
      </c>
      <c r="AA26" s="13">
        <f t="shared" si="4"/>
        <v>16250</v>
      </c>
      <c r="AB26" s="12"/>
      <c r="AC26" s="12">
        <f t="shared" si="5"/>
        <v>243750.5</v>
      </c>
      <c r="AD26" s="14">
        <f t="shared" si="6"/>
        <v>243750.5</v>
      </c>
      <c r="AE26" s="24">
        <f t="shared" si="7"/>
        <v>16250</v>
      </c>
      <c r="AF26" s="14" t="s">
        <v>45</v>
      </c>
    </row>
    <row r="27" spans="1:32" x14ac:dyDescent="0.25">
      <c r="A27" s="6">
        <v>25</v>
      </c>
      <c r="B27" s="21" t="s">
        <v>169</v>
      </c>
      <c r="C27" s="7" t="s">
        <v>170</v>
      </c>
      <c r="D27" s="7" t="s">
        <v>70</v>
      </c>
      <c r="E27" s="7" t="s">
        <v>97</v>
      </c>
      <c r="F27" s="7" t="s">
        <v>49</v>
      </c>
      <c r="G27" s="7" t="s">
        <v>50</v>
      </c>
      <c r="H27" s="7" t="s">
        <v>123</v>
      </c>
      <c r="I27" s="7" t="s">
        <v>124</v>
      </c>
      <c r="J27" s="7" t="s">
        <v>171</v>
      </c>
      <c r="K27" s="7" t="s">
        <v>172</v>
      </c>
      <c r="L27" s="7" t="s">
        <v>1</v>
      </c>
      <c r="M27" s="8" t="s">
        <v>55</v>
      </c>
      <c r="N27" s="7" t="s">
        <v>131</v>
      </c>
      <c r="O27" s="9">
        <v>619</v>
      </c>
      <c r="P27" s="10">
        <f>VLOOKUP(B27,'[1]School Detailed Data'!A$11:CG$115,85,FALSE)</f>
        <v>622</v>
      </c>
      <c r="Q27" s="9">
        <v>29</v>
      </c>
      <c r="R27" s="10">
        <f>VLOOKUP(B27,'[1]Student Data Wthout BRN'!Z$2:AB$153,3,FALSE)</f>
        <v>8</v>
      </c>
      <c r="S27" s="9">
        <f t="shared" si="8"/>
        <v>590</v>
      </c>
      <c r="T27" s="10">
        <f t="shared" si="8"/>
        <v>614</v>
      </c>
      <c r="U27" s="10">
        <f t="shared" si="1"/>
        <v>24</v>
      </c>
      <c r="V27" s="11">
        <v>8125</v>
      </c>
      <c r="W27" s="12">
        <f t="shared" si="2"/>
        <v>4793750</v>
      </c>
      <c r="X27" s="12">
        <f>VLOOKUP(B27,'[2]Tranche 1 Actual 2024'!$B$12:$R$152,17,FALSE)</f>
        <v>1503937</v>
      </c>
      <c r="Y27" s="12">
        <f>VLOOKUP(B27,'[2]Tranche 2 Actual 2024'!$B$12:$X$135,23,FALSE)</f>
        <v>1503937.5</v>
      </c>
      <c r="Z27" s="12">
        <f t="shared" si="3"/>
        <v>1785875.5</v>
      </c>
      <c r="AA27" s="13">
        <f t="shared" si="4"/>
        <v>195000</v>
      </c>
      <c r="AB27" s="12"/>
      <c r="AC27" s="12">
        <f t="shared" si="5"/>
        <v>1785875.5</v>
      </c>
      <c r="AD27" s="14">
        <f t="shared" si="6"/>
        <v>1785875.5</v>
      </c>
      <c r="AE27" s="24">
        <f t="shared" si="7"/>
        <v>195000</v>
      </c>
      <c r="AF27" s="14" t="s">
        <v>45</v>
      </c>
    </row>
    <row r="28" spans="1:32" x14ac:dyDescent="0.25">
      <c r="A28" s="6">
        <v>26</v>
      </c>
      <c r="B28" s="21" t="s">
        <v>173</v>
      </c>
      <c r="C28" s="7" t="s">
        <v>174</v>
      </c>
      <c r="D28" s="7" t="s">
        <v>35</v>
      </c>
      <c r="E28" s="7" t="s">
        <v>122</v>
      </c>
      <c r="F28" s="7" t="s">
        <v>37</v>
      </c>
      <c r="G28" s="7" t="s">
        <v>38</v>
      </c>
      <c r="H28" s="7" t="s">
        <v>123</v>
      </c>
      <c r="I28" s="7" t="s">
        <v>124</v>
      </c>
      <c r="J28" s="7" t="s">
        <v>175</v>
      </c>
      <c r="K28" s="7" t="s">
        <v>176</v>
      </c>
      <c r="L28" s="7" t="s">
        <v>1</v>
      </c>
      <c r="M28" s="8" t="s">
        <v>55</v>
      </c>
      <c r="N28" s="7" t="s">
        <v>62</v>
      </c>
      <c r="O28" s="9">
        <v>256</v>
      </c>
      <c r="P28" s="10">
        <f>VLOOKUP(B28,'[1]School Detailed Data'!A$11:CG$115,85,FALSE)</f>
        <v>260</v>
      </c>
      <c r="Q28" s="9">
        <v>15</v>
      </c>
      <c r="R28" s="10">
        <f>VLOOKUP(B28,'[1]Student Data Wthout BRN'!Z$2:AB$153,3,FALSE)</f>
        <v>14</v>
      </c>
      <c r="S28" s="9">
        <f t="shared" si="8"/>
        <v>241</v>
      </c>
      <c r="T28" s="10">
        <f t="shared" si="8"/>
        <v>246</v>
      </c>
      <c r="U28" s="10">
        <f t="shared" si="1"/>
        <v>5</v>
      </c>
      <c r="V28" s="11">
        <v>8125</v>
      </c>
      <c r="W28" s="12">
        <f t="shared" si="2"/>
        <v>1958125</v>
      </c>
      <c r="X28" s="12">
        <f>VLOOKUP(B28,'[2]Tranche 1 Actual 2024'!$B$12:$R$152,17,FALSE)</f>
        <v>643500</v>
      </c>
      <c r="Y28" s="12">
        <f>VLOOKUP(B28,'[2]Tranche 2 Actual 2024'!$B$12:$X$135,23,FALSE)</f>
        <v>643500</v>
      </c>
      <c r="Z28" s="12">
        <f t="shared" si="3"/>
        <v>671125</v>
      </c>
      <c r="AA28" s="13">
        <f t="shared" si="4"/>
        <v>40625</v>
      </c>
      <c r="AB28" s="12"/>
      <c r="AC28" s="12">
        <f t="shared" si="5"/>
        <v>671125</v>
      </c>
      <c r="AD28" s="14">
        <f t="shared" si="6"/>
        <v>671125</v>
      </c>
      <c r="AE28" s="24">
        <f t="shared" si="7"/>
        <v>40625</v>
      </c>
      <c r="AF28" s="14" t="s">
        <v>45</v>
      </c>
    </row>
    <row r="29" spans="1:32" x14ac:dyDescent="0.25">
      <c r="A29" s="6">
        <v>27</v>
      </c>
      <c r="B29" s="21" t="s">
        <v>177</v>
      </c>
      <c r="C29" s="7" t="s">
        <v>178</v>
      </c>
      <c r="D29" s="7" t="s">
        <v>35</v>
      </c>
      <c r="E29" s="7" t="s">
        <v>85</v>
      </c>
      <c r="F29" s="7" t="s">
        <v>49</v>
      </c>
      <c r="G29" s="7" t="s">
        <v>50</v>
      </c>
      <c r="H29" s="7" t="s">
        <v>123</v>
      </c>
      <c r="I29" s="7" t="s">
        <v>124</v>
      </c>
      <c r="J29" s="7" t="s">
        <v>179</v>
      </c>
      <c r="K29" s="7" t="s">
        <v>180</v>
      </c>
      <c r="L29" s="7" t="s">
        <v>1</v>
      </c>
      <c r="M29" s="8" t="s">
        <v>43</v>
      </c>
      <c r="N29" s="7" t="s">
        <v>62</v>
      </c>
      <c r="O29" s="9">
        <v>169</v>
      </c>
      <c r="P29" s="10">
        <f>VLOOKUP(B29,'[1]School Detailed Data'!A$11:CG$115,85,FALSE)</f>
        <v>169</v>
      </c>
      <c r="Q29" s="9">
        <v>53</v>
      </c>
      <c r="R29" s="10">
        <f>VLOOKUP(B29,'[1]Student Data Wthout BRN'!Z$2:AB$153,3,FALSE)</f>
        <v>46</v>
      </c>
      <c r="S29" s="9">
        <f t="shared" si="8"/>
        <v>116</v>
      </c>
      <c r="T29" s="10">
        <f t="shared" si="8"/>
        <v>123</v>
      </c>
      <c r="U29" s="10">
        <f t="shared" si="1"/>
        <v>7</v>
      </c>
      <c r="V29" s="11">
        <v>8125</v>
      </c>
      <c r="W29" s="12">
        <f t="shared" si="2"/>
        <v>942500</v>
      </c>
      <c r="X29" s="12">
        <f>VLOOKUP(B29,'[2]Tranche 1 Actual 2024'!$B$12:$R$152,17,FALSE)</f>
        <v>251062</v>
      </c>
      <c r="Y29" s="12">
        <f>VLOOKUP(B29,'[2]Tranche 2 Actual 2024'!$B$12:$X$135,23,FALSE)</f>
        <v>251062.5</v>
      </c>
      <c r="Z29" s="12">
        <f t="shared" si="3"/>
        <v>440375.5</v>
      </c>
      <c r="AA29" s="13">
        <f t="shared" si="4"/>
        <v>56875</v>
      </c>
      <c r="AB29" s="12"/>
      <c r="AC29" s="12">
        <f t="shared" si="5"/>
        <v>440375.5</v>
      </c>
      <c r="AD29" s="14">
        <f t="shared" si="6"/>
        <v>440375.5</v>
      </c>
      <c r="AE29" s="24">
        <f t="shared" si="7"/>
        <v>56875</v>
      </c>
      <c r="AF29" s="14" t="s">
        <v>45</v>
      </c>
    </row>
    <row r="30" spans="1:32" x14ac:dyDescent="0.25">
      <c r="A30" s="6">
        <v>28</v>
      </c>
      <c r="B30" s="21" t="s">
        <v>181</v>
      </c>
      <c r="C30" s="7" t="s">
        <v>182</v>
      </c>
      <c r="D30" s="7" t="s">
        <v>70</v>
      </c>
      <c r="E30" s="7" t="s">
        <v>122</v>
      </c>
      <c r="F30" s="7" t="s">
        <v>37</v>
      </c>
      <c r="G30" s="7" t="s">
        <v>38</v>
      </c>
      <c r="H30" s="7" t="s">
        <v>123</v>
      </c>
      <c r="I30" s="7" t="s">
        <v>124</v>
      </c>
      <c r="J30" s="7" t="s">
        <v>183</v>
      </c>
      <c r="K30" s="7" t="s">
        <v>184</v>
      </c>
      <c r="L30" s="7" t="s">
        <v>1</v>
      </c>
      <c r="M30" s="8" t="s">
        <v>43</v>
      </c>
      <c r="N30" s="7" t="s">
        <v>62</v>
      </c>
      <c r="O30" s="9">
        <v>134</v>
      </c>
      <c r="P30" s="10">
        <f>VLOOKUP(B30,'[1]School Detailed Data'!A$11:CG$115,85,FALSE)</f>
        <v>134</v>
      </c>
      <c r="Q30" s="9">
        <v>17</v>
      </c>
      <c r="R30" s="10">
        <f>VLOOKUP(B30,'[1]Student Data Wthout BRN'!Z$2:AB$153,3,FALSE)</f>
        <v>16</v>
      </c>
      <c r="S30" s="9">
        <f t="shared" si="8"/>
        <v>117</v>
      </c>
      <c r="T30" s="10">
        <f t="shared" si="8"/>
        <v>118</v>
      </c>
      <c r="U30" s="10">
        <f t="shared" si="1"/>
        <v>1</v>
      </c>
      <c r="V30" s="11">
        <v>8125</v>
      </c>
      <c r="W30" s="12">
        <f t="shared" si="2"/>
        <v>950625</v>
      </c>
      <c r="X30" s="12">
        <f>VLOOKUP(B30,'[2]Tranche 1 Actual 2024'!$B$12:$R$152,17,FALSE)</f>
        <v>287625</v>
      </c>
      <c r="Y30" s="12">
        <f>VLOOKUP(B30,'[2]Tranche 2 Actual 2024'!$B$12:$X$135,23,FALSE)</f>
        <v>287625</v>
      </c>
      <c r="Z30" s="12">
        <f t="shared" si="3"/>
        <v>375375</v>
      </c>
      <c r="AA30" s="13">
        <f t="shared" si="4"/>
        <v>8125</v>
      </c>
      <c r="AB30" s="12"/>
      <c r="AC30" s="12">
        <f t="shared" si="5"/>
        <v>375375</v>
      </c>
      <c r="AD30" s="14">
        <f t="shared" si="6"/>
        <v>375375</v>
      </c>
      <c r="AE30" s="24">
        <f t="shared" si="7"/>
        <v>8125</v>
      </c>
      <c r="AF30" s="14" t="s">
        <v>45</v>
      </c>
    </row>
    <row r="31" spans="1:32" x14ac:dyDescent="0.25">
      <c r="A31" s="6">
        <v>29</v>
      </c>
      <c r="B31" s="21" t="s">
        <v>185</v>
      </c>
      <c r="C31" s="7" t="s">
        <v>186</v>
      </c>
      <c r="D31" s="7" t="s">
        <v>35</v>
      </c>
      <c r="E31" s="7" t="s">
        <v>122</v>
      </c>
      <c r="F31" s="7" t="s">
        <v>37</v>
      </c>
      <c r="G31" s="7" t="s">
        <v>38</v>
      </c>
      <c r="H31" s="7" t="s">
        <v>123</v>
      </c>
      <c r="I31" s="7" t="s">
        <v>124</v>
      </c>
      <c r="J31" s="7" t="s">
        <v>183</v>
      </c>
      <c r="K31" s="7" t="s">
        <v>184</v>
      </c>
      <c r="L31" s="7" t="s">
        <v>1</v>
      </c>
      <c r="M31" s="8" t="s">
        <v>43</v>
      </c>
      <c r="N31" s="7" t="s">
        <v>62</v>
      </c>
      <c r="O31" s="9">
        <v>53</v>
      </c>
      <c r="P31" s="10">
        <f>VLOOKUP(B31,'[1]School Detailed Data'!A$11:CG$115,85,FALSE)</f>
        <v>54</v>
      </c>
      <c r="Q31" s="9">
        <v>8</v>
      </c>
      <c r="R31" s="10">
        <f>VLOOKUP(B31,'[1]Student Data Wthout BRN'!Z$2:AB$153,3,FALSE)</f>
        <v>8</v>
      </c>
      <c r="S31" s="9">
        <f t="shared" si="8"/>
        <v>45</v>
      </c>
      <c r="T31" s="10">
        <f t="shared" si="8"/>
        <v>46</v>
      </c>
      <c r="U31" s="10">
        <f t="shared" si="1"/>
        <v>1</v>
      </c>
      <c r="V31" s="11">
        <v>8125</v>
      </c>
      <c r="W31" s="12">
        <f t="shared" si="2"/>
        <v>365625</v>
      </c>
      <c r="X31" s="12">
        <f>VLOOKUP(B31,'[2]Tranche 1 Actual 2024'!$B$12:$R$152,17,FALSE)</f>
        <v>160875</v>
      </c>
      <c r="Y31" s="12">
        <f>VLOOKUP(B31,'[2]Tranche 2 Actual 2024'!$B$12:$X$135,23,FALSE)</f>
        <v>160875</v>
      </c>
      <c r="Z31" s="12">
        <f t="shared" si="3"/>
        <v>43875</v>
      </c>
      <c r="AA31" s="13">
        <f t="shared" si="4"/>
        <v>8125</v>
      </c>
      <c r="AB31" s="12"/>
      <c r="AC31" s="12">
        <f t="shared" si="5"/>
        <v>43875</v>
      </c>
      <c r="AD31" s="14">
        <f t="shared" si="6"/>
        <v>43875</v>
      </c>
      <c r="AE31" s="24">
        <f t="shared" si="7"/>
        <v>8125</v>
      </c>
      <c r="AF31" s="14" t="s">
        <v>45</v>
      </c>
    </row>
    <row r="32" spans="1:32" x14ac:dyDescent="0.25">
      <c r="A32" s="6">
        <v>30</v>
      </c>
      <c r="B32" s="21" t="s">
        <v>187</v>
      </c>
      <c r="C32" s="7" t="s">
        <v>188</v>
      </c>
      <c r="D32" s="7" t="s">
        <v>35</v>
      </c>
      <c r="E32" s="7" t="s">
        <v>189</v>
      </c>
      <c r="F32" s="7" t="s">
        <v>37</v>
      </c>
      <c r="G32" s="7" t="s">
        <v>38</v>
      </c>
      <c r="H32" s="7" t="s">
        <v>190</v>
      </c>
      <c r="I32" s="7" t="s">
        <v>191</v>
      </c>
      <c r="J32" s="7" t="s">
        <v>192</v>
      </c>
      <c r="K32" s="7" t="s">
        <v>193</v>
      </c>
      <c r="L32" s="7" t="s">
        <v>1</v>
      </c>
      <c r="M32" s="8" t="s">
        <v>55</v>
      </c>
      <c r="N32" s="7" t="s">
        <v>62</v>
      </c>
      <c r="O32" s="9">
        <v>177</v>
      </c>
      <c r="P32" s="10">
        <f>VLOOKUP(B32,'[1]School Detailed Data'!A$11:CG$115,85,FALSE)</f>
        <v>175</v>
      </c>
      <c r="Q32" s="9">
        <v>154</v>
      </c>
      <c r="R32" s="10">
        <f>VLOOKUP(B32,'[1]Student Data Wthout BRN'!Z$2:AB$153,3,FALSE)</f>
        <v>0</v>
      </c>
      <c r="S32" s="9">
        <f t="shared" si="8"/>
        <v>23</v>
      </c>
      <c r="T32" s="10">
        <f t="shared" si="8"/>
        <v>175</v>
      </c>
      <c r="U32" s="10">
        <f t="shared" si="1"/>
        <v>152</v>
      </c>
      <c r="V32" s="11">
        <v>8125</v>
      </c>
      <c r="W32" s="12">
        <f t="shared" si="2"/>
        <v>186875</v>
      </c>
      <c r="X32" s="12">
        <f>VLOOKUP(B32,'[2]Tranche 1 Actual 2024'!$B$12:$R$152,17,FALSE)</f>
        <v>360750</v>
      </c>
      <c r="Y32" s="12">
        <f>VLOOKUP(B32,'[2]Tranche 2 Actual 2024'!$B$12:$X$135,23,FALSE)</f>
        <v>360750</v>
      </c>
      <c r="Z32" s="12">
        <f t="shared" si="3"/>
        <v>-534625</v>
      </c>
      <c r="AA32" s="13">
        <f t="shared" si="4"/>
        <v>1235000</v>
      </c>
      <c r="AB32" s="12"/>
      <c r="AC32" s="12">
        <f t="shared" si="5"/>
        <v>-534625</v>
      </c>
      <c r="AD32" s="14">
        <f t="shared" si="6"/>
        <v>0</v>
      </c>
      <c r="AE32" s="24">
        <f>Z32+AA32</f>
        <v>700375</v>
      </c>
      <c r="AF32" s="14" t="s">
        <v>45</v>
      </c>
    </row>
    <row r="33" spans="1:32" x14ac:dyDescent="0.25">
      <c r="A33" s="6">
        <v>31</v>
      </c>
      <c r="B33" s="21" t="s">
        <v>194</v>
      </c>
      <c r="C33" s="7" t="s">
        <v>195</v>
      </c>
      <c r="D33" s="7" t="s">
        <v>35</v>
      </c>
      <c r="E33" s="7" t="s">
        <v>85</v>
      </c>
      <c r="F33" s="7" t="s">
        <v>49</v>
      </c>
      <c r="G33" s="7" t="s">
        <v>50</v>
      </c>
      <c r="H33" s="7" t="s">
        <v>190</v>
      </c>
      <c r="I33" s="7" t="s">
        <v>191</v>
      </c>
      <c r="J33" s="7" t="s">
        <v>196</v>
      </c>
      <c r="K33" s="7" t="s">
        <v>197</v>
      </c>
      <c r="L33" s="7" t="s">
        <v>1</v>
      </c>
      <c r="M33" s="8" t="s">
        <v>43</v>
      </c>
      <c r="N33" s="7" t="s">
        <v>62</v>
      </c>
      <c r="O33" s="9">
        <v>117</v>
      </c>
      <c r="P33" s="10">
        <f>VLOOKUP(B33,'[1]School Detailed Data'!A$11:CG$115,85,FALSE)</f>
        <v>117</v>
      </c>
      <c r="Q33" s="9">
        <v>22</v>
      </c>
      <c r="R33" s="10">
        <f>VLOOKUP(B33,'[1]Student Data Wthout BRN'!Z$2:AB$153,3,FALSE)</f>
        <v>14</v>
      </c>
      <c r="S33" s="9">
        <f t="shared" si="8"/>
        <v>95</v>
      </c>
      <c r="T33" s="10">
        <f t="shared" si="8"/>
        <v>103</v>
      </c>
      <c r="U33" s="10">
        <f t="shared" si="1"/>
        <v>8</v>
      </c>
      <c r="V33" s="11">
        <v>8125</v>
      </c>
      <c r="W33" s="12">
        <f t="shared" si="2"/>
        <v>771875</v>
      </c>
      <c r="X33" s="12">
        <f>VLOOKUP(B33,'[2]Tranche 1 Actual 2024'!$B$12:$R$152,17,FALSE)</f>
        <v>265687</v>
      </c>
      <c r="Y33" s="12">
        <f>VLOOKUP(B33,'[2]Tranche 2 Actual 2024'!$B$12:$X$135,23,FALSE)</f>
        <v>265687.5</v>
      </c>
      <c r="Z33" s="12">
        <f t="shared" si="3"/>
        <v>240500.5</v>
      </c>
      <c r="AA33" s="13">
        <f t="shared" si="4"/>
        <v>65000</v>
      </c>
      <c r="AB33" s="12"/>
      <c r="AC33" s="12">
        <f t="shared" si="5"/>
        <v>240500.5</v>
      </c>
      <c r="AD33" s="14">
        <f t="shared" si="6"/>
        <v>240500.5</v>
      </c>
      <c r="AE33" s="24">
        <f t="shared" ref="AE33:AE47" si="9">IF(AA33&gt;=0,AA33,0)</f>
        <v>65000</v>
      </c>
      <c r="AF33" s="14" t="s">
        <v>45</v>
      </c>
    </row>
    <row r="34" spans="1:32" x14ac:dyDescent="0.25">
      <c r="A34" s="6">
        <v>32</v>
      </c>
      <c r="B34" s="21" t="s">
        <v>198</v>
      </c>
      <c r="C34" s="7" t="s">
        <v>199</v>
      </c>
      <c r="D34" s="7" t="s">
        <v>35</v>
      </c>
      <c r="E34" s="7" t="s">
        <v>189</v>
      </c>
      <c r="F34" s="7" t="s">
        <v>37</v>
      </c>
      <c r="G34" s="7" t="s">
        <v>38</v>
      </c>
      <c r="H34" s="7" t="s">
        <v>200</v>
      </c>
      <c r="I34" s="7" t="s">
        <v>191</v>
      </c>
      <c r="J34" s="7" t="s">
        <v>201</v>
      </c>
      <c r="K34" s="7" t="s">
        <v>202</v>
      </c>
      <c r="L34" s="7" t="s">
        <v>1</v>
      </c>
      <c r="M34" s="8" t="s">
        <v>55</v>
      </c>
      <c r="N34" s="7" t="s">
        <v>62</v>
      </c>
      <c r="O34" s="9">
        <v>204</v>
      </c>
      <c r="P34" s="10">
        <f>VLOOKUP(B34,'[1]School Detailed Data'!A$11:CG$115,85,FALSE)</f>
        <v>206</v>
      </c>
      <c r="Q34" s="9">
        <v>42</v>
      </c>
      <c r="R34" s="10">
        <f>VLOOKUP(B34,'[1]Student Data Wthout BRN'!Z$2:AB$153,3,FALSE)</f>
        <v>39</v>
      </c>
      <c r="S34" s="9">
        <f t="shared" si="8"/>
        <v>162</v>
      </c>
      <c r="T34" s="10">
        <f t="shared" si="8"/>
        <v>167</v>
      </c>
      <c r="U34" s="10">
        <f t="shared" si="1"/>
        <v>5</v>
      </c>
      <c r="V34" s="11">
        <v>8125</v>
      </c>
      <c r="W34" s="12">
        <f t="shared" si="2"/>
        <v>1316250</v>
      </c>
      <c r="X34" s="12"/>
      <c r="Y34" s="12"/>
      <c r="Z34" s="12">
        <f t="shared" si="3"/>
        <v>1316250</v>
      </c>
      <c r="AA34" s="13">
        <f t="shared" si="4"/>
        <v>40625</v>
      </c>
      <c r="AB34" s="12"/>
      <c r="AC34" s="12">
        <f t="shared" si="5"/>
        <v>1316250</v>
      </c>
      <c r="AD34" s="14">
        <f t="shared" si="6"/>
        <v>1316250</v>
      </c>
      <c r="AE34" s="24">
        <f t="shared" si="9"/>
        <v>40625</v>
      </c>
      <c r="AF34" s="14" t="s">
        <v>141</v>
      </c>
    </row>
    <row r="35" spans="1:32" x14ac:dyDescent="0.25">
      <c r="A35" s="6">
        <v>33</v>
      </c>
      <c r="B35" s="21" t="s">
        <v>203</v>
      </c>
      <c r="C35" s="7" t="s">
        <v>204</v>
      </c>
      <c r="D35" s="7" t="s">
        <v>70</v>
      </c>
      <c r="E35" s="7" t="s">
        <v>97</v>
      </c>
      <c r="F35" s="7" t="s">
        <v>49</v>
      </c>
      <c r="G35" s="7" t="s">
        <v>50</v>
      </c>
      <c r="H35" s="7" t="s">
        <v>200</v>
      </c>
      <c r="I35" s="7" t="s">
        <v>191</v>
      </c>
      <c r="J35" s="7" t="s">
        <v>205</v>
      </c>
      <c r="K35" s="7" t="s">
        <v>206</v>
      </c>
      <c r="L35" s="7" t="s">
        <v>1</v>
      </c>
      <c r="M35" s="8" t="s">
        <v>55</v>
      </c>
      <c r="N35" s="7" t="s">
        <v>62</v>
      </c>
      <c r="O35" s="9">
        <v>127</v>
      </c>
      <c r="P35" s="10">
        <f>VLOOKUP(B35,'[1]School Detailed Data'!A$11:CG$115,85,FALSE)</f>
        <v>126</v>
      </c>
      <c r="Q35" s="9">
        <v>59</v>
      </c>
      <c r="R35" s="10">
        <f>VLOOKUP(B35,'[1]Student Data Wthout BRN'!Z$2:AB$153,3,FALSE)</f>
        <v>27</v>
      </c>
      <c r="S35" s="9">
        <f t="shared" ref="S35:T47" si="10">O35-Q35</f>
        <v>68</v>
      </c>
      <c r="T35" s="10">
        <f t="shared" si="10"/>
        <v>99</v>
      </c>
      <c r="U35" s="10">
        <f t="shared" si="1"/>
        <v>31</v>
      </c>
      <c r="V35" s="11">
        <v>8125</v>
      </c>
      <c r="W35" s="12">
        <f t="shared" si="2"/>
        <v>552500</v>
      </c>
      <c r="X35" s="12">
        <f>VLOOKUP(B35,'[2]Tranche 1 Actual 2024'!$B$12:$R$152,17,FALSE)</f>
        <v>268125</v>
      </c>
      <c r="Y35" s="12">
        <f>VLOOKUP(B35,'[2]Tranche 2 Actual 2024'!$B$12:$X$135,23,FALSE)</f>
        <v>268125</v>
      </c>
      <c r="Z35" s="12">
        <f t="shared" si="3"/>
        <v>16250</v>
      </c>
      <c r="AA35" s="13">
        <f t="shared" si="4"/>
        <v>251875</v>
      </c>
      <c r="AB35" s="12"/>
      <c r="AC35" s="12">
        <f t="shared" si="5"/>
        <v>16250</v>
      </c>
      <c r="AD35" s="14">
        <f t="shared" si="6"/>
        <v>16250</v>
      </c>
      <c r="AE35" s="24">
        <f t="shared" si="9"/>
        <v>251875</v>
      </c>
      <c r="AF35" s="14" t="s">
        <v>45</v>
      </c>
    </row>
    <row r="36" spans="1:32" x14ac:dyDescent="0.25">
      <c r="A36" s="6">
        <v>34</v>
      </c>
      <c r="B36" s="21" t="s">
        <v>207</v>
      </c>
      <c r="C36" s="7" t="s">
        <v>208</v>
      </c>
      <c r="D36" s="7" t="s">
        <v>35</v>
      </c>
      <c r="E36" s="7" t="s">
        <v>48</v>
      </c>
      <c r="F36" s="7" t="s">
        <v>49</v>
      </c>
      <c r="G36" s="7" t="s">
        <v>50</v>
      </c>
      <c r="H36" s="7" t="s">
        <v>200</v>
      </c>
      <c r="I36" s="7" t="s">
        <v>191</v>
      </c>
      <c r="J36" s="7" t="s">
        <v>209</v>
      </c>
      <c r="K36" s="7" t="s">
        <v>210</v>
      </c>
      <c r="L36" s="7" t="s">
        <v>1</v>
      </c>
      <c r="M36" s="8" t="s">
        <v>55</v>
      </c>
      <c r="N36" s="7" t="s">
        <v>62</v>
      </c>
      <c r="O36" s="9">
        <v>298</v>
      </c>
      <c r="P36" s="10">
        <f>VLOOKUP(B36,'[1]School Detailed Data'!A$11:CG$115,85,FALSE)</f>
        <v>311</v>
      </c>
      <c r="Q36" s="9">
        <v>125</v>
      </c>
      <c r="R36" s="10">
        <f>VLOOKUP(B36,'[1]Student Data Wthout BRN'!Z$2:AB$153,3,FALSE)</f>
        <v>61</v>
      </c>
      <c r="S36" s="9">
        <f t="shared" si="10"/>
        <v>173</v>
      </c>
      <c r="T36" s="10">
        <f t="shared" si="10"/>
        <v>250</v>
      </c>
      <c r="U36" s="10">
        <f t="shared" si="1"/>
        <v>77</v>
      </c>
      <c r="V36" s="11">
        <v>8125</v>
      </c>
      <c r="W36" s="12">
        <f t="shared" si="2"/>
        <v>1405625</v>
      </c>
      <c r="X36" s="12"/>
      <c r="Y36" s="12">
        <f>VLOOKUP(B36,'[2]Tranche 2 Actual 2024'!$B$12:$X$135,23,FALSE)</f>
        <v>1262625</v>
      </c>
      <c r="Z36" s="12">
        <f t="shared" si="3"/>
        <v>143000</v>
      </c>
      <c r="AA36" s="13">
        <f t="shared" si="4"/>
        <v>625625</v>
      </c>
      <c r="AB36" s="12"/>
      <c r="AC36" s="12">
        <f t="shared" si="5"/>
        <v>143000</v>
      </c>
      <c r="AD36" s="14">
        <f t="shared" si="6"/>
        <v>143000</v>
      </c>
      <c r="AE36" s="24">
        <f t="shared" si="9"/>
        <v>625625</v>
      </c>
      <c r="AF36" s="14" t="s">
        <v>45</v>
      </c>
    </row>
    <row r="37" spans="1:32" x14ac:dyDescent="0.25">
      <c r="A37" s="6">
        <v>35</v>
      </c>
      <c r="B37" s="21" t="s">
        <v>211</v>
      </c>
      <c r="C37" s="7" t="s">
        <v>212</v>
      </c>
      <c r="D37" s="7" t="s">
        <v>35</v>
      </c>
      <c r="E37" s="7" t="s">
        <v>189</v>
      </c>
      <c r="F37" s="7" t="s">
        <v>37</v>
      </c>
      <c r="G37" s="7" t="s">
        <v>38</v>
      </c>
      <c r="H37" s="7" t="s">
        <v>200</v>
      </c>
      <c r="I37" s="7" t="s">
        <v>191</v>
      </c>
      <c r="J37" s="7" t="s">
        <v>213</v>
      </c>
      <c r="K37" s="7" t="s">
        <v>214</v>
      </c>
      <c r="L37" s="7" t="s">
        <v>1</v>
      </c>
      <c r="M37" s="8" t="s">
        <v>43</v>
      </c>
      <c r="N37" s="7" t="s">
        <v>44</v>
      </c>
      <c r="O37" s="9">
        <v>431</v>
      </c>
      <c r="P37" s="10">
        <f>VLOOKUP(B37,'[1]School Detailed Data'!A$11:CG$115,85,FALSE)</f>
        <v>429</v>
      </c>
      <c r="Q37" s="9">
        <v>178</v>
      </c>
      <c r="R37" s="10">
        <f>VLOOKUP(B37,'[1]Student Data Wthout BRN'!Z$2:AB$153,3,FALSE)</f>
        <v>91</v>
      </c>
      <c r="S37" s="9">
        <f t="shared" si="10"/>
        <v>253</v>
      </c>
      <c r="T37" s="10">
        <f t="shared" si="10"/>
        <v>338</v>
      </c>
      <c r="U37" s="10">
        <f t="shared" si="1"/>
        <v>85</v>
      </c>
      <c r="V37" s="11">
        <v>8125</v>
      </c>
      <c r="W37" s="12">
        <f t="shared" si="2"/>
        <v>2055625</v>
      </c>
      <c r="X37" s="12">
        <f>VLOOKUP(B37,'[2]Tranche 1 Actual 2024'!$B$12:$R$152,17,FALSE)</f>
        <v>950625</v>
      </c>
      <c r="Y37" s="12">
        <f>VLOOKUP(B37,'[2]Tranche 2 Actual 2024'!$B$12:$X$135,23,FALSE)</f>
        <v>950625</v>
      </c>
      <c r="Z37" s="12">
        <f t="shared" si="3"/>
        <v>154375</v>
      </c>
      <c r="AA37" s="13">
        <f t="shared" si="4"/>
        <v>690625</v>
      </c>
      <c r="AB37" s="12"/>
      <c r="AC37" s="12">
        <f t="shared" si="5"/>
        <v>154375</v>
      </c>
      <c r="AD37" s="14">
        <f t="shared" si="6"/>
        <v>154375</v>
      </c>
      <c r="AE37" s="24">
        <f t="shared" si="9"/>
        <v>690625</v>
      </c>
      <c r="AF37" s="14" t="s">
        <v>45</v>
      </c>
    </row>
    <row r="38" spans="1:32" ht="14.25" customHeight="1" x14ac:dyDescent="0.25">
      <c r="A38" s="6">
        <v>36</v>
      </c>
      <c r="B38" s="21" t="s">
        <v>215</v>
      </c>
      <c r="C38" s="7" t="s">
        <v>216</v>
      </c>
      <c r="D38" s="7" t="s">
        <v>70</v>
      </c>
      <c r="E38" s="7" t="s">
        <v>189</v>
      </c>
      <c r="F38" s="7" t="s">
        <v>37</v>
      </c>
      <c r="G38" s="7" t="s">
        <v>38</v>
      </c>
      <c r="H38" s="7" t="s">
        <v>200</v>
      </c>
      <c r="I38" s="7" t="s">
        <v>191</v>
      </c>
      <c r="J38" s="7" t="s">
        <v>213</v>
      </c>
      <c r="K38" s="7" t="s">
        <v>214</v>
      </c>
      <c r="L38" s="7" t="s">
        <v>1</v>
      </c>
      <c r="M38" s="8" t="s">
        <v>43</v>
      </c>
      <c r="N38" s="7" t="s">
        <v>217</v>
      </c>
      <c r="O38" s="9">
        <v>158</v>
      </c>
      <c r="P38" s="10">
        <f>VLOOKUP(B38,'[1]School Detailed Data'!A$11:CG$115,85,FALSE)</f>
        <v>150</v>
      </c>
      <c r="Q38" s="9">
        <v>75</v>
      </c>
      <c r="R38" s="10">
        <f>VLOOKUP(B38,'[1]Student Data Wthout BRN'!Z$2:AB$153,3,FALSE)</f>
        <v>24</v>
      </c>
      <c r="S38" s="9">
        <f t="shared" si="10"/>
        <v>83</v>
      </c>
      <c r="T38" s="10">
        <f t="shared" si="10"/>
        <v>126</v>
      </c>
      <c r="U38" s="10">
        <f t="shared" si="1"/>
        <v>43</v>
      </c>
      <c r="V38" s="11">
        <v>8125</v>
      </c>
      <c r="W38" s="12">
        <f t="shared" si="2"/>
        <v>674375</v>
      </c>
      <c r="X38" s="12">
        <f>VLOOKUP(B38,'[2]Tranche 1 Actual 2024'!$B$12:$R$152,17,FALSE)</f>
        <v>416812</v>
      </c>
      <c r="Y38" s="12">
        <f>VLOOKUP(B38,'[2]Tranche 2 Actual 2024'!$B$12:$X$135,23,FALSE)</f>
        <v>416812.5</v>
      </c>
      <c r="Z38" s="12">
        <f t="shared" si="3"/>
        <v>-159249.5</v>
      </c>
      <c r="AA38" s="13">
        <f t="shared" si="4"/>
        <v>349375</v>
      </c>
      <c r="AB38" s="12"/>
      <c r="AC38" s="12">
        <f t="shared" si="5"/>
        <v>-159249.5</v>
      </c>
      <c r="AD38" s="14">
        <f t="shared" si="6"/>
        <v>0</v>
      </c>
      <c r="AE38" s="24">
        <v>190126</v>
      </c>
      <c r="AF38" s="14" t="s">
        <v>45</v>
      </c>
    </row>
    <row r="39" spans="1:32" x14ac:dyDescent="0.25">
      <c r="A39" s="6">
        <v>37</v>
      </c>
      <c r="B39" s="21" t="s">
        <v>218</v>
      </c>
      <c r="C39" s="7" t="s">
        <v>219</v>
      </c>
      <c r="D39" s="7" t="s">
        <v>70</v>
      </c>
      <c r="E39" s="7" t="s">
        <v>189</v>
      </c>
      <c r="F39" s="7" t="s">
        <v>37</v>
      </c>
      <c r="G39" s="7" t="s">
        <v>38</v>
      </c>
      <c r="H39" s="7" t="s">
        <v>200</v>
      </c>
      <c r="I39" s="7" t="s">
        <v>191</v>
      </c>
      <c r="J39" s="7" t="s">
        <v>220</v>
      </c>
      <c r="K39" s="7" t="s">
        <v>221</v>
      </c>
      <c r="L39" s="7" t="s">
        <v>1</v>
      </c>
      <c r="M39" s="8" t="s">
        <v>55</v>
      </c>
      <c r="N39" s="7" t="s">
        <v>62</v>
      </c>
      <c r="O39" s="9">
        <v>103</v>
      </c>
      <c r="P39" s="10">
        <f>VLOOKUP(B39,'[1]School Detailed Data'!A$11:CG$115,85,FALSE)</f>
        <v>103</v>
      </c>
      <c r="Q39" s="9">
        <v>51</v>
      </c>
      <c r="R39" s="10">
        <f>VLOOKUP(B39,'[1]Student Data Wthout BRN'!Z$2:AB$153,3,FALSE)</f>
        <v>49</v>
      </c>
      <c r="S39" s="9">
        <f t="shared" si="10"/>
        <v>52</v>
      </c>
      <c r="T39" s="10">
        <f t="shared" si="10"/>
        <v>54</v>
      </c>
      <c r="U39" s="10">
        <f t="shared" si="1"/>
        <v>2</v>
      </c>
      <c r="V39" s="11">
        <v>8125</v>
      </c>
      <c r="W39" s="12">
        <f t="shared" si="2"/>
        <v>422500</v>
      </c>
      <c r="X39" s="12"/>
      <c r="Y39" s="12"/>
      <c r="Z39" s="12">
        <f t="shared" si="3"/>
        <v>422500</v>
      </c>
      <c r="AA39" s="13">
        <f t="shared" si="4"/>
        <v>16250</v>
      </c>
      <c r="AB39" s="12"/>
      <c r="AC39" s="12">
        <f t="shared" si="5"/>
        <v>422500</v>
      </c>
      <c r="AD39" s="14">
        <f t="shared" si="6"/>
        <v>422500</v>
      </c>
      <c r="AE39" s="24">
        <f t="shared" si="9"/>
        <v>16250</v>
      </c>
      <c r="AF39" s="14" t="s">
        <v>164</v>
      </c>
    </row>
    <row r="40" spans="1:32" x14ac:dyDescent="0.25">
      <c r="A40" s="6">
        <v>38</v>
      </c>
      <c r="B40" s="21" t="s">
        <v>222</v>
      </c>
      <c r="C40" s="7" t="s">
        <v>223</v>
      </c>
      <c r="D40" s="7" t="s">
        <v>35</v>
      </c>
      <c r="E40" s="7" t="s">
        <v>189</v>
      </c>
      <c r="F40" s="7" t="s">
        <v>37</v>
      </c>
      <c r="G40" s="7" t="s">
        <v>38</v>
      </c>
      <c r="H40" s="7" t="s">
        <v>200</v>
      </c>
      <c r="I40" s="7" t="s">
        <v>191</v>
      </c>
      <c r="J40" s="7" t="s">
        <v>224</v>
      </c>
      <c r="K40" s="7" t="s">
        <v>225</v>
      </c>
      <c r="L40" s="7" t="s">
        <v>1</v>
      </c>
      <c r="M40" s="8" t="s">
        <v>55</v>
      </c>
      <c r="N40" s="7" t="s">
        <v>62</v>
      </c>
      <c r="O40" s="9">
        <v>237</v>
      </c>
      <c r="P40" s="10">
        <f>VLOOKUP(B40,'[1]School Detailed Data'!A$11:CG$115,85,FALSE)</f>
        <v>237</v>
      </c>
      <c r="Q40" s="9">
        <v>134</v>
      </c>
      <c r="R40" s="10">
        <f>VLOOKUP(B40,'[1]Student Data Wthout BRN'!Z$2:AB$153,3,FALSE)</f>
        <v>35</v>
      </c>
      <c r="S40" s="9">
        <f t="shared" si="10"/>
        <v>103</v>
      </c>
      <c r="T40" s="10">
        <f t="shared" si="10"/>
        <v>202</v>
      </c>
      <c r="U40" s="10">
        <f t="shared" si="1"/>
        <v>99</v>
      </c>
      <c r="V40" s="11">
        <v>8125</v>
      </c>
      <c r="W40" s="12">
        <f t="shared" si="2"/>
        <v>836875</v>
      </c>
      <c r="X40" s="12">
        <f>VLOOKUP(B40,'[2]Tranche 1 Actual 2024'!$B$12:$R$152,17,FALSE)</f>
        <v>526500</v>
      </c>
      <c r="Y40" s="12">
        <f>VLOOKUP(B40,'[2]Tranche 2 Actual 2024'!$B$12:$X$135,23,FALSE)</f>
        <v>526500</v>
      </c>
      <c r="Z40" s="12">
        <f t="shared" si="3"/>
        <v>-216125</v>
      </c>
      <c r="AA40" s="13">
        <f t="shared" si="4"/>
        <v>804375</v>
      </c>
      <c r="AB40" s="12"/>
      <c r="AC40" s="12">
        <f t="shared" si="5"/>
        <v>-216125</v>
      </c>
      <c r="AD40" s="14">
        <f t="shared" si="6"/>
        <v>0</v>
      </c>
      <c r="AE40" s="24">
        <f>Z40+AA40</f>
        <v>588250</v>
      </c>
      <c r="AF40" s="14" t="s">
        <v>45</v>
      </c>
    </row>
    <row r="41" spans="1:32" x14ac:dyDescent="0.25">
      <c r="A41" s="6">
        <v>39</v>
      </c>
      <c r="B41" s="21" t="s">
        <v>226</v>
      </c>
      <c r="C41" s="7" t="s">
        <v>227</v>
      </c>
      <c r="D41" s="7" t="s">
        <v>70</v>
      </c>
      <c r="E41" s="7" t="s">
        <v>97</v>
      </c>
      <c r="F41" s="7" t="s">
        <v>49</v>
      </c>
      <c r="G41" s="7" t="s">
        <v>50</v>
      </c>
      <c r="H41" s="7" t="s">
        <v>200</v>
      </c>
      <c r="I41" s="7" t="s">
        <v>191</v>
      </c>
      <c r="J41" s="7" t="s">
        <v>228</v>
      </c>
      <c r="K41" s="7" t="s">
        <v>229</v>
      </c>
      <c r="L41" s="7" t="s">
        <v>1</v>
      </c>
      <c r="M41" s="8" t="s">
        <v>43</v>
      </c>
      <c r="N41" s="7" t="s">
        <v>62</v>
      </c>
      <c r="O41" s="9">
        <v>159</v>
      </c>
      <c r="P41" s="10">
        <f>VLOOKUP(B41,'[1]School Detailed Data'!A$11:CG$115,85,FALSE)</f>
        <v>157</v>
      </c>
      <c r="Q41" s="9">
        <v>85</v>
      </c>
      <c r="R41" s="10">
        <f>VLOOKUP(B41,'[1]Student Data Wthout BRN'!Z$2:AB$153,3,FALSE)</f>
        <v>82</v>
      </c>
      <c r="S41" s="9">
        <f t="shared" si="10"/>
        <v>74</v>
      </c>
      <c r="T41" s="10">
        <f t="shared" si="10"/>
        <v>75</v>
      </c>
      <c r="U41" s="10">
        <f t="shared" si="1"/>
        <v>1</v>
      </c>
      <c r="V41" s="11">
        <v>8125</v>
      </c>
      <c r="W41" s="12">
        <f t="shared" si="2"/>
        <v>601250</v>
      </c>
      <c r="X41" s="12">
        <f>VLOOKUP(B41,'[2]Tranche 1 Actual 2024'!$B$12:$R$152,17,FALSE)</f>
        <v>511875</v>
      </c>
      <c r="Y41" s="12"/>
      <c r="Z41" s="12">
        <f t="shared" si="3"/>
        <v>89375</v>
      </c>
      <c r="AA41" s="13">
        <f t="shared" si="4"/>
        <v>8125</v>
      </c>
      <c r="AB41" s="12"/>
      <c r="AC41" s="12">
        <f t="shared" si="5"/>
        <v>89375</v>
      </c>
      <c r="AD41" s="14">
        <f t="shared" si="6"/>
        <v>89375</v>
      </c>
      <c r="AE41" s="24">
        <f t="shared" si="9"/>
        <v>8125</v>
      </c>
      <c r="AF41" s="14" t="s">
        <v>164</v>
      </c>
    </row>
    <row r="42" spans="1:32" x14ac:dyDescent="0.25">
      <c r="A42" s="6">
        <v>40</v>
      </c>
      <c r="B42" s="21" t="s">
        <v>230</v>
      </c>
      <c r="C42" s="7" t="s">
        <v>231</v>
      </c>
      <c r="D42" s="7" t="s">
        <v>35</v>
      </c>
      <c r="E42" s="7" t="s">
        <v>189</v>
      </c>
      <c r="F42" s="7" t="s">
        <v>37</v>
      </c>
      <c r="G42" s="7" t="s">
        <v>38</v>
      </c>
      <c r="H42" s="7" t="s">
        <v>200</v>
      </c>
      <c r="I42" s="7" t="s">
        <v>191</v>
      </c>
      <c r="J42" s="7" t="s">
        <v>232</v>
      </c>
      <c r="K42" s="7" t="s">
        <v>233</v>
      </c>
      <c r="L42" s="7" t="s">
        <v>1</v>
      </c>
      <c r="M42" s="8" t="s">
        <v>43</v>
      </c>
      <c r="N42" s="7" t="s">
        <v>62</v>
      </c>
      <c r="O42" s="9">
        <v>93</v>
      </c>
      <c r="P42" s="10">
        <f>VLOOKUP(B42,'[1]School Detailed Data'!A$11:CG$115,85,FALSE)</f>
        <v>93</v>
      </c>
      <c r="Q42" s="9">
        <v>50</v>
      </c>
      <c r="R42" s="10">
        <f>VLOOKUP(B42,'[1]Student Data Wthout BRN'!Z$2:AB$153,3,FALSE)</f>
        <v>42</v>
      </c>
      <c r="S42" s="9">
        <f t="shared" si="10"/>
        <v>43</v>
      </c>
      <c r="T42" s="10">
        <f t="shared" si="10"/>
        <v>51</v>
      </c>
      <c r="U42" s="10">
        <f t="shared" si="1"/>
        <v>8</v>
      </c>
      <c r="V42" s="11">
        <v>8125</v>
      </c>
      <c r="W42" s="12">
        <f t="shared" si="2"/>
        <v>349375</v>
      </c>
      <c r="X42" s="12">
        <f>VLOOKUP(B42,'[2]Tranche 1 Actual 2024'!$B$12:$R$152,17,FALSE)</f>
        <v>224250</v>
      </c>
      <c r="Y42" s="12"/>
      <c r="Z42" s="12">
        <f t="shared" si="3"/>
        <v>125125</v>
      </c>
      <c r="AA42" s="13">
        <f t="shared" si="4"/>
        <v>65000</v>
      </c>
      <c r="AB42" s="12"/>
      <c r="AC42" s="12">
        <f t="shared" si="5"/>
        <v>125125</v>
      </c>
      <c r="AD42" s="14">
        <f t="shared" si="6"/>
        <v>125125</v>
      </c>
      <c r="AE42" s="24">
        <f t="shared" si="9"/>
        <v>65000</v>
      </c>
      <c r="AF42" s="14" t="s">
        <v>164</v>
      </c>
    </row>
    <row r="43" spans="1:32" x14ac:dyDescent="0.25">
      <c r="A43" s="6">
        <v>41</v>
      </c>
      <c r="B43" s="21" t="s">
        <v>234</v>
      </c>
      <c r="C43" s="7" t="s">
        <v>235</v>
      </c>
      <c r="D43" s="7" t="s">
        <v>70</v>
      </c>
      <c r="E43" s="7" t="s">
        <v>189</v>
      </c>
      <c r="F43" s="7" t="s">
        <v>37</v>
      </c>
      <c r="G43" s="7" t="s">
        <v>38</v>
      </c>
      <c r="H43" s="7" t="s">
        <v>200</v>
      </c>
      <c r="I43" s="7" t="s">
        <v>191</v>
      </c>
      <c r="J43" s="7" t="s">
        <v>232</v>
      </c>
      <c r="K43" s="7" t="s">
        <v>233</v>
      </c>
      <c r="L43" s="7" t="s">
        <v>1</v>
      </c>
      <c r="M43" s="8" t="s">
        <v>55</v>
      </c>
      <c r="N43" s="7" t="s">
        <v>62</v>
      </c>
      <c r="O43" s="9">
        <v>48</v>
      </c>
      <c r="P43" s="10">
        <f>VLOOKUP(B43,'[1]School Detailed Data'!A$11:CG$115,85,FALSE)</f>
        <v>49</v>
      </c>
      <c r="Q43" s="9">
        <v>37</v>
      </c>
      <c r="R43" s="10">
        <f>VLOOKUP(B43,'[1]Student Data Wthout BRN'!Z$2:AB$153,3,FALSE)</f>
        <v>32</v>
      </c>
      <c r="S43" s="9">
        <f t="shared" si="10"/>
        <v>11</v>
      </c>
      <c r="T43" s="10">
        <f t="shared" si="10"/>
        <v>17</v>
      </c>
      <c r="U43" s="10">
        <f t="shared" si="1"/>
        <v>6</v>
      </c>
      <c r="V43" s="11">
        <v>8125</v>
      </c>
      <c r="W43" s="12">
        <f t="shared" si="2"/>
        <v>89375</v>
      </c>
      <c r="X43" s="12">
        <f>VLOOKUP(B43,'[2]Tranche 1 Actual 2024'!$B$12:$R$152,17,FALSE)</f>
        <v>126750</v>
      </c>
      <c r="Y43" s="12"/>
      <c r="Z43" s="12">
        <f t="shared" si="3"/>
        <v>-37375</v>
      </c>
      <c r="AA43" s="13">
        <f t="shared" si="4"/>
        <v>48750</v>
      </c>
      <c r="AB43" s="12"/>
      <c r="AC43" s="12">
        <f t="shared" si="5"/>
        <v>-37375</v>
      </c>
      <c r="AD43" s="14">
        <f t="shared" si="6"/>
        <v>0</v>
      </c>
      <c r="AE43" s="24">
        <f>Z43+AA43</f>
        <v>11375</v>
      </c>
      <c r="AF43" s="14" t="s">
        <v>164</v>
      </c>
    </row>
    <row r="44" spans="1:32" x14ac:dyDescent="0.25">
      <c r="A44" s="6">
        <v>42</v>
      </c>
      <c r="B44" s="21" t="s">
        <v>236</v>
      </c>
      <c r="C44" s="7" t="s">
        <v>237</v>
      </c>
      <c r="D44" s="7" t="s">
        <v>35</v>
      </c>
      <c r="E44" s="7" t="s">
        <v>189</v>
      </c>
      <c r="F44" s="7" t="s">
        <v>37</v>
      </c>
      <c r="G44" s="7" t="s">
        <v>38</v>
      </c>
      <c r="H44" s="7" t="s">
        <v>200</v>
      </c>
      <c r="I44" s="7" t="s">
        <v>191</v>
      </c>
      <c r="J44" s="7" t="s">
        <v>238</v>
      </c>
      <c r="K44" s="7" t="s">
        <v>239</v>
      </c>
      <c r="L44" s="7" t="s">
        <v>1</v>
      </c>
      <c r="M44" s="8" t="s">
        <v>55</v>
      </c>
      <c r="N44" s="7" t="s">
        <v>240</v>
      </c>
      <c r="O44" s="9">
        <v>27</v>
      </c>
      <c r="P44" s="10">
        <f>VLOOKUP(B44,'[1]School Detailed Data'!A$11:CG$115,85,FALSE)</f>
        <v>27</v>
      </c>
      <c r="Q44" s="9">
        <v>6</v>
      </c>
      <c r="R44" s="10">
        <f>VLOOKUP(B44,'[1]Student Data Wthout BRN'!Z$2:AB$153,3,FALSE)</f>
        <v>5</v>
      </c>
      <c r="S44" s="9">
        <f t="shared" si="10"/>
        <v>21</v>
      </c>
      <c r="T44" s="10">
        <f t="shared" si="10"/>
        <v>22</v>
      </c>
      <c r="U44" s="10">
        <f t="shared" si="1"/>
        <v>1</v>
      </c>
      <c r="V44" s="11">
        <v>8125</v>
      </c>
      <c r="W44" s="12">
        <f t="shared" si="2"/>
        <v>170625</v>
      </c>
      <c r="X44" s="12">
        <f>VLOOKUP(B44,'[2]Tranche 1 Actual 2024'!$B$12:$R$152,17,FALSE)</f>
        <v>0</v>
      </c>
      <c r="Y44" s="12"/>
      <c r="Z44" s="12">
        <f t="shared" si="3"/>
        <v>170625</v>
      </c>
      <c r="AA44" s="13">
        <f t="shared" si="4"/>
        <v>8125</v>
      </c>
      <c r="AB44" s="12"/>
      <c r="AC44" s="12">
        <f t="shared" si="5"/>
        <v>170625</v>
      </c>
      <c r="AD44" s="14">
        <f t="shared" si="6"/>
        <v>170625</v>
      </c>
      <c r="AE44" s="24">
        <f t="shared" si="9"/>
        <v>8125</v>
      </c>
      <c r="AF44" s="14" t="s">
        <v>141</v>
      </c>
    </row>
    <row r="45" spans="1:32" x14ac:dyDescent="0.25">
      <c r="A45" s="6">
        <v>43</v>
      </c>
      <c r="B45" s="21" t="s">
        <v>241</v>
      </c>
      <c r="C45" s="7" t="s">
        <v>242</v>
      </c>
      <c r="D45" s="7" t="s">
        <v>35</v>
      </c>
      <c r="E45" s="7" t="s">
        <v>189</v>
      </c>
      <c r="F45" s="7" t="s">
        <v>37</v>
      </c>
      <c r="G45" s="7" t="s">
        <v>38</v>
      </c>
      <c r="H45" s="7" t="s">
        <v>243</v>
      </c>
      <c r="I45" s="7" t="s">
        <v>191</v>
      </c>
      <c r="J45" s="7" t="s">
        <v>244</v>
      </c>
      <c r="K45" s="7" t="s">
        <v>245</v>
      </c>
      <c r="L45" s="7" t="s">
        <v>1</v>
      </c>
      <c r="M45" s="8" t="s">
        <v>55</v>
      </c>
      <c r="N45" s="7" t="s">
        <v>62</v>
      </c>
      <c r="O45" s="9">
        <v>108</v>
      </c>
      <c r="P45" s="10">
        <f>VLOOKUP(B45,'[1]School Detailed Data'!A$11:CG$115,85,FALSE)</f>
        <v>108</v>
      </c>
      <c r="Q45" s="9">
        <v>23</v>
      </c>
      <c r="R45" s="10">
        <f>VLOOKUP(B45,'[1]Student Data Wthout BRN'!Z$2:AB$153,3,FALSE)</f>
        <v>22</v>
      </c>
      <c r="S45" s="9">
        <f t="shared" si="10"/>
        <v>85</v>
      </c>
      <c r="T45" s="10">
        <f t="shared" si="10"/>
        <v>86</v>
      </c>
      <c r="U45" s="10">
        <f t="shared" si="1"/>
        <v>1</v>
      </c>
      <c r="V45" s="11">
        <v>8125</v>
      </c>
      <c r="W45" s="12">
        <f t="shared" si="2"/>
        <v>690625</v>
      </c>
      <c r="X45" s="12">
        <f>VLOOKUP(B45,'[2]Tranche 1 Actual 2024'!$B$12:$R$152,17,FALSE)</f>
        <v>253500</v>
      </c>
      <c r="Y45" s="12">
        <f>VLOOKUP(B45,'[2]Tranche 2 Actual 2024'!$B$12:$X$135,23,FALSE)</f>
        <v>253500</v>
      </c>
      <c r="Z45" s="12">
        <f t="shared" si="3"/>
        <v>183625</v>
      </c>
      <c r="AA45" s="13">
        <f t="shared" si="4"/>
        <v>8125</v>
      </c>
      <c r="AB45" s="12"/>
      <c r="AC45" s="12">
        <f t="shared" si="5"/>
        <v>183625</v>
      </c>
      <c r="AD45" s="14">
        <f t="shared" si="6"/>
        <v>183625</v>
      </c>
      <c r="AE45" s="24">
        <f t="shared" si="9"/>
        <v>8125</v>
      </c>
      <c r="AF45" s="14" t="s">
        <v>45</v>
      </c>
    </row>
    <row r="46" spans="1:32" x14ac:dyDescent="0.25">
      <c r="A46" s="6">
        <v>44</v>
      </c>
      <c r="B46" s="21" t="s">
        <v>246</v>
      </c>
      <c r="C46" s="7" t="s">
        <v>247</v>
      </c>
      <c r="D46" s="7" t="s">
        <v>35</v>
      </c>
      <c r="E46" s="7" t="s">
        <v>189</v>
      </c>
      <c r="F46" s="7" t="s">
        <v>37</v>
      </c>
      <c r="G46" s="7" t="s">
        <v>38</v>
      </c>
      <c r="H46" s="7" t="s">
        <v>248</v>
      </c>
      <c r="I46" s="7" t="s">
        <v>191</v>
      </c>
      <c r="J46" s="7" t="s">
        <v>249</v>
      </c>
      <c r="K46" s="7" t="s">
        <v>250</v>
      </c>
      <c r="L46" s="7" t="s">
        <v>1</v>
      </c>
      <c r="M46" s="8" t="s">
        <v>55</v>
      </c>
      <c r="N46" s="7" t="s">
        <v>62</v>
      </c>
      <c r="O46" s="9">
        <v>131</v>
      </c>
      <c r="P46" s="10">
        <f>VLOOKUP(B46,'[1]School Detailed Data'!A$11:CG$115,85,FALSE)</f>
        <v>131</v>
      </c>
      <c r="Q46" s="9">
        <v>89</v>
      </c>
      <c r="R46" s="10">
        <f>VLOOKUP(B46,'[1]Student Data Wthout BRN'!Z$2:AB$153,3,FALSE)</f>
        <v>79</v>
      </c>
      <c r="S46" s="9">
        <f t="shared" si="10"/>
        <v>42</v>
      </c>
      <c r="T46" s="10">
        <f t="shared" si="10"/>
        <v>52</v>
      </c>
      <c r="U46" s="10">
        <f t="shared" si="1"/>
        <v>10</v>
      </c>
      <c r="V46" s="11">
        <v>8125</v>
      </c>
      <c r="W46" s="12">
        <f t="shared" si="2"/>
        <v>341250</v>
      </c>
      <c r="X46" s="12">
        <f>VLOOKUP(B46,'[2]Tranche 1 Actual 2024'!$B$12:$R$152,17,FALSE)</f>
        <v>277875</v>
      </c>
      <c r="Y46" s="12"/>
      <c r="Z46" s="12">
        <f t="shared" si="3"/>
        <v>63375</v>
      </c>
      <c r="AA46" s="13">
        <f t="shared" si="4"/>
        <v>81250</v>
      </c>
      <c r="AB46" s="12"/>
      <c r="AC46" s="12">
        <f t="shared" si="5"/>
        <v>63375</v>
      </c>
      <c r="AD46" s="14">
        <f t="shared" si="6"/>
        <v>63375</v>
      </c>
      <c r="AE46" s="24">
        <f t="shared" si="9"/>
        <v>81250</v>
      </c>
      <c r="AF46" s="14" t="s">
        <v>164</v>
      </c>
    </row>
    <row r="47" spans="1:32" x14ac:dyDescent="0.25">
      <c r="A47" s="6">
        <v>45</v>
      </c>
      <c r="B47" s="21" t="s">
        <v>251</v>
      </c>
      <c r="C47" s="7" t="s">
        <v>252</v>
      </c>
      <c r="D47" s="7" t="s">
        <v>70</v>
      </c>
      <c r="E47" s="7" t="s">
        <v>189</v>
      </c>
      <c r="F47" s="7" t="s">
        <v>37</v>
      </c>
      <c r="G47" s="7" t="s">
        <v>38</v>
      </c>
      <c r="H47" s="7" t="s">
        <v>248</v>
      </c>
      <c r="I47" s="7" t="s">
        <v>191</v>
      </c>
      <c r="J47" s="7" t="s">
        <v>249</v>
      </c>
      <c r="K47" s="7" t="s">
        <v>250</v>
      </c>
      <c r="L47" s="7" t="s">
        <v>1</v>
      </c>
      <c r="M47" s="8" t="s">
        <v>55</v>
      </c>
      <c r="N47" s="7" t="s">
        <v>62</v>
      </c>
      <c r="O47" s="9">
        <v>23</v>
      </c>
      <c r="P47" s="10">
        <f>VLOOKUP(B47,'[1]School Detailed Data'!A$11:CG$115,85,FALSE)</f>
        <v>23</v>
      </c>
      <c r="Q47" s="9">
        <v>15</v>
      </c>
      <c r="R47" s="10">
        <f>VLOOKUP(B47,'[1]Student Data Wthout BRN'!Z$2:AB$153,3,FALSE)</f>
        <v>12</v>
      </c>
      <c r="S47" s="9">
        <f t="shared" si="10"/>
        <v>8</v>
      </c>
      <c r="T47" s="9">
        <f t="shared" si="10"/>
        <v>11</v>
      </c>
      <c r="U47" s="9">
        <f t="shared" si="1"/>
        <v>3</v>
      </c>
      <c r="V47" s="11">
        <v>8125</v>
      </c>
      <c r="W47" s="12">
        <f t="shared" si="2"/>
        <v>65000</v>
      </c>
      <c r="X47" s="12">
        <f>VLOOKUP(B47,'[2]Tranche 1 Actual 2024'!$B$12:$R$152,17,FALSE)</f>
        <v>43875</v>
      </c>
      <c r="Y47" s="12"/>
      <c r="Z47" s="12">
        <f t="shared" si="3"/>
        <v>21125</v>
      </c>
      <c r="AA47" s="13">
        <f t="shared" si="4"/>
        <v>24375</v>
      </c>
      <c r="AB47" s="12"/>
      <c r="AC47" s="12">
        <f t="shared" si="5"/>
        <v>21125</v>
      </c>
      <c r="AD47" s="14">
        <f t="shared" si="6"/>
        <v>21125</v>
      </c>
      <c r="AE47" s="24">
        <f t="shared" si="9"/>
        <v>24375</v>
      </c>
      <c r="AF47" s="14" t="s">
        <v>164</v>
      </c>
    </row>
    <row r="48" spans="1:32" x14ac:dyDescent="0.25">
      <c r="A48" s="6">
        <v>46</v>
      </c>
      <c r="B48" s="21" t="s">
        <v>254</v>
      </c>
      <c r="C48" s="7" t="s">
        <v>255</v>
      </c>
      <c r="D48" s="7" t="s">
        <v>70</v>
      </c>
      <c r="E48" s="7" t="s">
        <v>97</v>
      </c>
      <c r="F48" s="7" t="s">
        <v>49</v>
      </c>
      <c r="G48" s="7" t="s">
        <v>50</v>
      </c>
      <c r="H48" s="7" t="s">
        <v>59</v>
      </c>
      <c r="I48" s="7" t="s">
        <v>52</v>
      </c>
      <c r="J48" s="7" t="s">
        <v>256</v>
      </c>
      <c r="K48" s="7" t="s">
        <v>257</v>
      </c>
      <c r="L48" s="7" t="s">
        <v>1</v>
      </c>
      <c r="M48" s="8" t="s">
        <v>55</v>
      </c>
      <c r="N48" s="7" t="s">
        <v>217</v>
      </c>
      <c r="O48" s="9">
        <v>519</v>
      </c>
      <c r="P48" s="10">
        <v>519</v>
      </c>
      <c r="Q48" s="15">
        <v>577</v>
      </c>
      <c r="R48" s="9">
        <v>0</v>
      </c>
      <c r="S48" s="10">
        <v>0</v>
      </c>
      <c r="T48" s="15">
        <v>0</v>
      </c>
      <c r="U48" s="9">
        <f t="shared" ref="U48:W62" si="11">O48-R48</f>
        <v>519</v>
      </c>
      <c r="V48" s="10">
        <f t="shared" si="11"/>
        <v>519</v>
      </c>
      <c r="W48" s="15">
        <f t="shared" si="11"/>
        <v>577</v>
      </c>
      <c r="X48" s="10">
        <f t="shared" ref="X48:Y62" si="12">V48-U48</f>
        <v>0</v>
      </c>
      <c r="Y48" s="15">
        <f t="shared" si="12"/>
        <v>58</v>
      </c>
      <c r="Z48" s="11">
        <v>8125</v>
      </c>
      <c r="AA48" s="12">
        <f t="shared" ref="AA48:AA62" si="13">U48*Z48</f>
        <v>4216875</v>
      </c>
      <c r="AB48" s="12">
        <f>VLOOKUP(B48,'[3]Tranche 1 Actual 2024'!$B$12:$R$152,17,FALSE)</f>
        <v>1209000</v>
      </c>
      <c r="AC48" s="12">
        <f>VLOOKUP(B48,'[3]Tranche 2 Actual 2024'!$B$12:$X$135,23,FALSE)</f>
        <v>1209000</v>
      </c>
      <c r="AD48" s="12">
        <f t="shared" ref="AD48:AD62" si="14">AA48-AB48-AC48</f>
        <v>1798875</v>
      </c>
      <c r="AE48" s="24">
        <v>471250</v>
      </c>
      <c r="AF48" s="14" t="s">
        <v>45</v>
      </c>
    </row>
    <row r="49" spans="1:32" x14ac:dyDescent="0.25">
      <c r="A49" s="6">
        <v>47</v>
      </c>
      <c r="B49" s="21" t="s">
        <v>258</v>
      </c>
      <c r="C49" s="7" t="s">
        <v>259</v>
      </c>
      <c r="D49" s="7" t="s">
        <v>70</v>
      </c>
      <c r="E49" s="7" t="s">
        <v>65</v>
      </c>
      <c r="F49" s="7" t="s">
        <v>37</v>
      </c>
      <c r="G49" s="7" t="s">
        <v>38</v>
      </c>
      <c r="H49" s="7" t="s">
        <v>59</v>
      </c>
      <c r="I49" s="7" t="s">
        <v>52</v>
      </c>
      <c r="J49" s="7" t="s">
        <v>260</v>
      </c>
      <c r="K49" s="7" t="s">
        <v>261</v>
      </c>
      <c r="L49" s="7" t="s">
        <v>1</v>
      </c>
      <c r="M49" s="8" t="s">
        <v>55</v>
      </c>
      <c r="N49" s="7" t="s">
        <v>131</v>
      </c>
      <c r="O49" s="9">
        <v>584</v>
      </c>
      <c r="P49" s="10">
        <v>581</v>
      </c>
      <c r="Q49" s="15">
        <v>650</v>
      </c>
      <c r="R49" s="9">
        <v>3</v>
      </c>
      <c r="S49" s="10">
        <v>1</v>
      </c>
      <c r="T49" s="15">
        <v>1</v>
      </c>
      <c r="U49" s="9">
        <f t="shared" si="11"/>
        <v>581</v>
      </c>
      <c r="V49" s="10">
        <f t="shared" si="11"/>
        <v>580</v>
      </c>
      <c r="W49" s="15">
        <f t="shared" si="11"/>
        <v>649</v>
      </c>
      <c r="X49" s="10">
        <f t="shared" si="12"/>
        <v>-1</v>
      </c>
      <c r="Y49" s="15">
        <f>W49-U49</f>
        <v>68</v>
      </c>
      <c r="Z49" s="11">
        <v>8125</v>
      </c>
      <c r="AA49" s="12">
        <f t="shared" si="13"/>
        <v>4720625</v>
      </c>
      <c r="AB49" s="12">
        <f>VLOOKUP(B49,'[3]Tranche 1 Actual 2024'!$B$12:$R$152,17,FALSE)</f>
        <v>1343062</v>
      </c>
      <c r="AC49" s="12">
        <f>VLOOKUP(B49,'[3]Tranche 2 Actual 2024'!$B$12:$X$135,23,FALSE)</f>
        <v>1343062.5</v>
      </c>
      <c r="AD49" s="12">
        <f t="shared" si="14"/>
        <v>2034500.5</v>
      </c>
      <c r="AE49" s="24">
        <v>552500</v>
      </c>
      <c r="AF49" s="14" t="s">
        <v>45</v>
      </c>
    </row>
    <row r="50" spans="1:32" x14ac:dyDescent="0.25">
      <c r="A50" s="6">
        <v>48</v>
      </c>
      <c r="B50" s="21" t="s">
        <v>262</v>
      </c>
      <c r="C50" s="7" t="s">
        <v>263</v>
      </c>
      <c r="D50" s="7" t="s">
        <v>35</v>
      </c>
      <c r="E50" s="7" t="s">
        <v>85</v>
      </c>
      <c r="F50" s="7" t="s">
        <v>49</v>
      </c>
      <c r="G50" s="7" t="s">
        <v>50</v>
      </c>
      <c r="H50" s="7" t="s">
        <v>59</v>
      </c>
      <c r="I50" s="7" t="s">
        <v>52</v>
      </c>
      <c r="J50" s="7" t="s">
        <v>86</v>
      </c>
      <c r="K50" s="7" t="s">
        <v>87</v>
      </c>
      <c r="L50" s="7" t="s">
        <v>1</v>
      </c>
      <c r="M50" s="8" t="s">
        <v>55</v>
      </c>
      <c r="N50" s="7"/>
      <c r="O50" s="9">
        <v>164</v>
      </c>
      <c r="P50" s="10">
        <v>164</v>
      </c>
      <c r="Q50" s="15">
        <v>171</v>
      </c>
      <c r="R50" s="9">
        <v>0</v>
      </c>
      <c r="S50" s="10">
        <v>0</v>
      </c>
      <c r="T50" s="15">
        <v>0</v>
      </c>
      <c r="U50" s="9">
        <f t="shared" si="11"/>
        <v>164</v>
      </c>
      <c r="V50" s="10">
        <f t="shared" si="11"/>
        <v>164</v>
      </c>
      <c r="W50" s="15">
        <f t="shared" si="11"/>
        <v>171</v>
      </c>
      <c r="X50" s="10">
        <f t="shared" si="12"/>
        <v>0</v>
      </c>
      <c r="Y50" s="15">
        <f t="shared" si="12"/>
        <v>7</v>
      </c>
      <c r="Z50" s="11">
        <v>8125</v>
      </c>
      <c r="AA50" s="12">
        <f t="shared" si="13"/>
        <v>1332500</v>
      </c>
      <c r="AB50" s="12">
        <f>VLOOKUP(B50,'[3]Tranche 1 Actual 2024'!$B$12:$R$152,17,FALSE)</f>
        <v>153563</v>
      </c>
      <c r="AC50" s="12">
        <f>VLOOKUP(B50,'[3]Tranche 2 Actual 2024'!$B$12:$X$135,23,FALSE)</f>
        <v>153562.5</v>
      </c>
      <c r="AD50" s="12">
        <f t="shared" si="14"/>
        <v>1025374.5</v>
      </c>
      <c r="AE50" s="24">
        <v>56875</v>
      </c>
      <c r="AF50" s="14" t="s">
        <v>45</v>
      </c>
    </row>
    <row r="51" spans="1:32" x14ac:dyDescent="0.25">
      <c r="A51" s="6">
        <v>49</v>
      </c>
      <c r="B51" s="21" t="s">
        <v>264</v>
      </c>
      <c r="C51" s="7" t="s">
        <v>265</v>
      </c>
      <c r="D51" s="7" t="s">
        <v>35</v>
      </c>
      <c r="E51" s="7" t="s">
        <v>266</v>
      </c>
      <c r="F51" s="7" t="s">
        <v>37</v>
      </c>
      <c r="G51" s="7" t="s">
        <v>38</v>
      </c>
      <c r="H51" s="7" t="s">
        <v>267</v>
      </c>
      <c r="I51" s="7" t="s">
        <v>112</v>
      </c>
      <c r="J51" s="7" t="s">
        <v>268</v>
      </c>
      <c r="K51" s="7" t="s">
        <v>269</v>
      </c>
      <c r="L51" s="7" t="s">
        <v>1</v>
      </c>
      <c r="M51" s="8" t="s">
        <v>55</v>
      </c>
      <c r="N51" s="7" t="s">
        <v>62</v>
      </c>
      <c r="O51" s="9">
        <v>176</v>
      </c>
      <c r="P51" s="10">
        <v>176</v>
      </c>
      <c r="Q51" s="15">
        <v>205</v>
      </c>
      <c r="R51" s="9">
        <v>6</v>
      </c>
      <c r="S51" s="10">
        <v>6</v>
      </c>
      <c r="T51" s="15">
        <v>6</v>
      </c>
      <c r="U51" s="9">
        <f t="shared" si="11"/>
        <v>170</v>
      </c>
      <c r="V51" s="10">
        <f t="shared" si="11"/>
        <v>170</v>
      </c>
      <c r="W51" s="15">
        <f t="shared" si="11"/>
        <v>199</v>
      </c>
      <c r="X51" s="10">
        <f t="shared" si="12"/>
        <v>0</v>
      </c>
      <c r="Y51" s="15">
        <f t="shared" si="12"/>
        <v>29</v>
      </c>
      <c r="Z51" s="11">
        <v>8125</v>
      </c>
      <c r="AA51" s="12">
        <f t="shared" si="13"/>
        <v>1381250</v>
      </c>
      <c r="AB51" s="12">
        <f>VLOOKUP(B51,'[3]Tranche 1 Actual 2024'!$B$12:$R$152,17,FALSE)</f>
        <v>343687</v>
      </c>
      <c r="AC51" s="12">
        <f>VLOOKUP(B51,'[3]Tranche 2 Actual 2024'!$B$12:$X$135,23,FALSE)</f>
        <v>343687.5</v>
      </c>
      <c r="AD51" s="12">
        <f t="shared" si="14"/>
        <v>693875.5</v>
      </c>
      <c r="AE51" s="24">
        <v>235625</v>
      </c>
      <c r="AF51" s="14" t="s">
        <v>45</v>
      </c>
    </row>
    <row r="52" spans="1:32" x14ac:dyDescent="0.25">
      <c r="A52" s="6">
        <v>50</v>
      </c>
      <c r="B52" s="21" t="s">
        <v>270</v>
      </c>
      <c r="C52" s="7" t="s">
        <v>271</v>
      </c>
      <c r="D52" s="7" t="s">
        <v>35</v>
      </c>
      <c r="E52" s="7" t="s">
        <v>76</v>
      </c>
      <c r="F52" s="7" t="s">
        <v>49</v>
      </c>
      <c r="G52" s="7" t="s">
        <v>50</v>
      </c>
      <c r="H52" s="7" t="s">
        <v>117</v>
      </c>
      <c r="I52" s="7" t="s">
        <v>112</v>
      </c>
      <c r="J52" s="7" t="s">
        <v>272</v>
      </c>
      <c r="K52" s="7" t="s">
        <v>273</v>
      </c>
      <c r="L52" s="7" t="s">
        <v>1</v>
      </c>
      <c r="M52" s="8" t="s">
        <v>55</v>
      </c>
      <c r="N52" s="7" t="s">
        <v>62</v>
      </c>
      <c r="O52" s="9">
        <v>348</v>
      </c>
      <c r="P52" s="10">
        <v>348</v>
      </c>
      <c r="Q52" s="15">
        <v>379</v>
      </c>
      <c r="R52" s="9">
        <v>45</v>
      </c>
      <c r="S52" s="10">
        <v>45</v>
      </c>
      <c r="T52" s="15">
        <v>45</v>
      </c>
      <c r="U52" s="9">
        <f t="shared" si="11"/>
        <v>303</v>
      </c>
      <c r="V52" s="10">
        <f t="shared" si="11"/>
        <v>303</v>
      </c>
      <c r="W52" s="15">
        <f t="shared" si="11"/>
        <v>334</v>
      </c>
      <c r="X52" s="10">
        <f t="shared" si="12"/>
        <v>0</v>
      </c>
      <c r="Y52" s="15">
        <f t="shared" si="12"/>
        <v>31</v>
      </c>
      <c r="Z52" s="11">
        <v>8125</v>
      </c>
      <c r="AA52" s="12">
        <f t="shared" si="13"/>
        <v>2461875</v>
      </c>
      <c r="AB52" s="12">
        <f>VLOOKUP(B52,'[3]Tranche 1 Actual 2024'!$B$12:$R$152,17,FALSE)</f>
        <v>794625</v>
      </c>
      <c r="AC52" s="12">
        <f>VLOOKUP(B52,'[3]Tranche 2 Actual 2024'!$B$12:$X$135,23,FALSE)</f>
        <v>794625</v>
      </c>
      <c r="AD52" s="12">
        <f t="shared" si="14"/>
        <v>872625</v>
      </c>
      <c r="AE52" s="24">
        <v>251875</v>
      </c>
      <c r="AF52" s="14" t="s">
        <v>45</v>
      </c>
    </row>
    <row r="53" spans="1:32" x14ac:dyDescent="0.25">
      <c r="A53" s="6">
        <v>51</v>
      </c>
      <c r="B53" s="21" t="s">
        <v>127</v>
      </c>
      <c r="C53" s="7" t="s">
        <v>128</v>
      </c>
      <c r="D53" s="7" t="s">
        <v>70</v>
      </c>
      <c r="E53" s="7" t="s">
        <v>122</v>
      </c>
      <c r="F53" s="7" t="s">
        <v>37</v>
      </c>
      <c r="G53" s="7" t="s">
        <v>38</v>
      </c>
      <c r="H53" s="7" t="s">
        <v>123</v>
      </c>
      <c r="I53" s="7" t="s">
        <v>124</v>
      </c>
      <c r="J53" s="7" t="s">
        <v>129</v>
      </c>
      <c r="K53" s="7" t="s">
        <v>130</v>
      </c>
      <c r="L53" s="7" t="s">
        <v>1</v>
      </c>
      <c r="M53" s="8" t="s">
        <v>55</v>
      </c>
      <c r="N53" s="7" t="s">
        <v>131</v>
      </c>
      <c r="O53" s="9">
        <v>939</v>
      </c>
      <c r="P53" s="10">
        <v>939</v>
      </c>
      <c r="Q53" s="15">
        <v>1177</v>
      </c>
      <c r="R53" s="9">
        <v>18</v>
      </c>
      <c r="S53" s="10">
        <v>16</v>
      </c>
      <c r="T53" s="15">
        <v>16</v>
      </c>
      <c r="U53" s="9">
        <f t="shared" si="11"/>
        <v>921</v>
      </c>
      <c r="V53" s="10">
        <f t="shared" si="11"/>
        <v>923</v>
      </c>
      <c r="W53" s="15">
        <f t="shared" si="11"/>
        <v>1161</v>
      </c>
      <c r="X53" s="10">
        <f t="shared" si="12"/>
        <v>2</v>
      </c>
      <c r="Y53" s="15">
        <f t="shared" si="12"/>
        <v>238</v>
      </c>
      <c r="Z53" s="11">
        <v>8125</v>
      </c>
      <c r="AA53" s="12">
        <f t="shared" si="13"/>
        <v>7483125</v>
      </c>
      <c r="AB53" s="12">
        <f>VLOOKUP(B53,'[3]Tranche 1 Actual 2024'!$B$12:$R$152,17,FALSE)</f>
        <v>2164500</v>
      </c>
      <c r="AC53" s="12">
        <f>VLOOKUP(B53,'[3]Tranche 2 Actual 2024'!$B$12:$X$135,23,FALSE)</f>
        <v>2164500</v>
      </c>
      <c r="AD53" s="12">
        <f t="shared" si="14"/>
        <v>3154125</v>
      </c>
      <c r="AE53" s="24">
        <v>1933750</v>
      </c>
      <c r="AF53" s="14" t="s">
        <v>45</v>
      </c>
    </row>
    <row r="54" spans="1:32" x14ac:dyDescent="0.25">
      <c r="A54" s="6">
        <v>52</v>
      </c>
      <c r="B54" s="21" t="s">
        <v>169</v>
      </c>
      <c r="C54" s="7" t="s">
        <v>170</v>
      </c>
      <c r="D54" s="7" t="s">
        <v>70</v>
      </c>
      <c r="E54" s="7" t="s">
        <v>97</v>
      </c>
      <c r="F54" s="7" t="s">
        <v>49</v>
      </c>
      <c r="G54" s="7" t="s">
        <v>50</v>
      </c>
      <c r="H54" s="7" t="s">
        <v>123</v>
      </c>
      <c r="I54" s="7" t="s">
        <v>124</v>
      </c>
      <c r="J54" s="7" t="s">
        <v>171</v>
      </c>
      <c r="K54" s="7" t="s">
        <v>172</v>
      </c>
      <c r="L54" s="7" t="s">
        <v>1</v>
      </c>
      <c r="M54" s="8" t="s">
        <v>55</v>
      </c>
      <c r="N54" s="7" t="s">
        <v>131</v>
      </c>
      <c r="O54" s="9">
        <v>619</v>
      </c>
      <c r="P54" s="10">
        <v>622</v>
      </c>
      <c r="Q54" s="15">
        <v>695</v>
      </c>
      <c r="R54" s="9">
        <v>29</v>
      </c>
      <c r="S54" s="10">
        <v>8</v>
      </c>
      <c r="T54" s="15">
        <v>8</v>
      </c>
      <c r="U54" s="9">
        <f t="shared" si="11"/>
        <v>590</v>
      </c>
      <c r="V54" s="10">
        <f t="shared" si="11"/>
        <v>614</v>
      </c>
      <c r="W54" s="15">
        <f t="shared" si="11"/>
        <v>687</v>
      </c>
      <c r="X54" s="10">
        <f t="shared" si="12"/>
        <v>24</v>
      </c>
      <c r="Y54" s="15">
        <f t="shared" si="12"/>
        <v>73</v>
      </c>
      <c r="Z54" s="11">
        <v>8125</v>
      </c>
      <c r="AA54" s="12">
        <f t="shared" si="13"/>
        <v>4793750</v>
      </c>
      <c r="AB54" s="12">
        <f>VLOOKUP(B54,'[3]Tranche 1 Actual 2024'!$B$12:$R$152,17,FALSE)</f>
        <v>1503937</v>
      </c>
      <c r="AC54" s="12">
        <f>VLOOKUP(B54,'[3]Tranche 2 Actual 2024'!$B$12:$X$135,23,FALSE)</f>
        <v>1503937.5</v>
      </c>
      <c r="AD54" s="12">
        <f t="shared" si="14"/>
        <v>1785875.5</v>
      </c>
      <c r="AE54" s="24">
        <v>593125</v>
      </c>
      <c r="AF54" s="14" t="s">
        <v>45</v>
      </c>
    </row>
    <row r="55" spans="1:32" x14ac:dyDescent="0.25">
      <c r="A55" s="6">
        <v>53</v>
      </c>
      <c r="B55" s="21" t="s">
        <v>173</v>
      </c>
      <c r="C55" s="7" t="s">
        <v>174</v>
      </c>
      <c r="D55" s="7" t="s">
        <v>35</v>
      </c>
      <c r="E55" s="7" t="s">
        <v>122</v>
      </c>
      <c r="F55" s="7" t="s">
        <v>37</v>
      </c>
      <c r="G55" s="7" t="s">
        <v>38</v>
      </c>
      <c r="H55" s="7" t="s">
        <v>123</v>
      </c>
      <c r="I55" s="7" t="s">
        <v>124</v>
      </c>
      <c r="J55" s="7" t="s">
        <v>175</v>
      </c>
      <c r="K55" s="7" t="s">
        <v>176</v>
      </c>
      <c r="L55" s="7" t="s">
        <v>1</v>
      </c>
      <c r="M55" s="8" t="s">
        <v>55</v>
      </c>
      <c r="N55" s="7" t="s">
        <v>62</v>
      </c>
      <c r="O55" s="9">
        <v>256</v>
      </c>
      <c r="P55" s="10">
        <v>260</v>
      </c>
      <c r="Q55" s="15">
        <v>321</v>
      </c>
      <c r="R55" s="9">
        <v>15</v>
      </c>
      <c r="S55" s="10">
        <v>14</v>
      </c>
      <c r="T55" s="15">
        <v>14</v>
      </c>
      <c r="U55" s="9">
        <f t="shared" si="11"/>
        <v>241</v>
      </c>
      <c r="V55" s="10">
        <f t="shared" si="11"/>
        <v>246</v>
      </c>
      <c r="W55" s="15">
        <f t="shared" si="11"/>
        <v>307</v>
      </c>
      <c r="X55" s="10">
        <f t="shared" si="12"/>
        <v>5</v>
      </c>
      <c r="Y55" s="15">
        <f t="shared" si="12"/>
        <v>61</v>
      </c>
      <c r="Z55" s="11">
        <v>8125</v>
      </c>
      <c r="AA55" s="12">
        <f t="shared" si="13"/>
        <v>1958125</v>
      </c>
      <c r="AB55" s="12">
        <f>VLOOKUP(B55,'[3]Tranche 1 Actual 2024'!$B$12:$R$152,17,FALSE)</f>
        <v>643500</v>
      </c>
      <c r="AC55" s="12">
        <f>VLOOKUP(B55,'[3]Tranche 2 Actual 2024'!$B$12:$X$135,23,FALSE)</f>
        <v>643500</v>
      </c>
      <c r="AD55" s="12">
        <f t="shared" si="14"/>
        <v>671125</v>
      </c>
      <c r="AE55" s="24">
        <v>495625</v>
      </c>
      <c r="AF55" s="14" t="s">
        <v>45</v>
      </c>
    </row>
    <row r="56" spans="1:32" x14ac:dyDescent="0.25">
      <c r="A56" s="6">
        <v>54</v>
      </c>
      <c r="B56" s="21" t="s">
        <v>274</v>
      </c>
      <c r="C56" s="7" t="s">
        <v>275</v>
      </c>
      <c r="D56" s="7" t="s">
        <v>35</v>
      </c>
      <c r="E56" s="7" t="s">
        <v>189</v>
      </c>
      <c r="F56" s="7" t="s">
        <v>37</v>
      </c>
      <c r="G56" s="7" t="s">
        <v>38</v>
      </c>
      <c r="H56" s="7" t="s">
        <v>200</v>
      </c>
      <c r="I56" s="7" t="s">
        <v>191</v>
      </c>
      <c r="J56" s="7" t="s">
        <v>276</v>
      </c>
      <c r="K56" s="7" t="s">
        <v>277</v>
      </c>
      <c r="L56" s="7" t="s">
        <v>278</v>
      </c>
      <c r="M56" s="8" t="s">
        <v>55</v>
      </c>
      <c r="N56" s="7" t="s">
        <v>279</v>
      </c>
      <c r="O56" s="9">
        <v>76</v>
      </c>
      <c r="P56" s="10">
        <v>76</v>
      </c>
      <c r="Q56" s="15">
        <v>133</v>
      </c>
      <c r="R56" s="9">
        <v>0</v>
      </c>
      <c r="S56" s="10">
        <v>0</v>
      </c>
      <c r="T56" s="15">
        <v>0</v>
      </c>
      <c r="U56" s="9">
        <f t="shared" si="11"/>
        <v>76</v>
      </c>
      <c r="V56" s="10">
        <f t="shared" si="11"/>
        <v>76</v>
      </c>
      <c r="W56" s="15">
        <f t="shared" si="11"/>
        <v>133</v>
      </c>
      <c r="X56" s="10">
        <f t="shared" si="12"/>
        <v>0</v>
      </c>
      <c r="Y56" s="15">
        <f t="shared" si="12"/>
        <v>57</v>
      </c>
      <c r="Z56" s="11">
        <v>8125</v>
      </c>
      <c r="AA56" s="12">
        <f t="shared" si="13"/>
        <v>617500</v>
      </c>
      <c r="AB56" s="12">
        <f>VLOOKUP(B56,'[3]Tranche 1 Actual 2024'!$B$12:$R$152,17,FALSE)</f>
        <v>199875</v>
      </c>
      <c r="AC56" s="12">
        <f>VLOOKUP(B56,'[3]Tranche 2 Actual 2024'!$B$12:$X$135,23,FALSE)</f>
        <v>199875</v>
      </c>
      <c r="AD56" s="12">
        <f t="shared" si="14"/>
        <v>217750</v>
      </c>
      <c r="AE56" s="24">
        <v>463125</v>
      </c>
      <c r="AF56" s="14" t="s">
        <v>45</v>
      </c>
    </row>
    <row r="57" spans="1:32" x14ac:dyDescent="0.25">
      <c r="A57" s="6">
        <v>55</v>
      </c>
      <c r="B57" s="21" t="s">
        <v>207</v>
      </c>
      <c r="C57" s="7" t="s">
        <v>208</v>
      </c>
      <c r="D57" s="7" t="s">
        <v>35</v>
      </c>
      <c r="E57" s="7" t="s">
        <v>48</v>
      </c>
      <c r="F57" s="7" t="s">
        <v>49</v>
      </c>
      <c r="G57" s="7" t="s">
        <v>50</v>
      </c>
      <c r="H57" s="7" t="s">
        <v>200</v>
      </c>
      <c r="I57" s="7" t="s">
        <v>191</v>
      </c>
      <c r="J57" s="7" t="s">
        <v>209</v>
      </c>
      <c r="K57" s="7" t="s">
        <v>210</v>
      </c>
      <c r="L57" s="7" t="s">
        <v>1</v>
      </c>
      <c r="M57" s="8" t="s">
        <v>55</v>
      </c>
      <c r="N57" s="7" t="s">
        <v>62</v>
      </c>
      <c r="O57" s="9">
        <v>298</v>
      </c>
      <c r="P57" s="10">
        <v>311</v>
      </c>
      <c r="Q57" s="15">
        <v>451</v>
      </c>
      <c r="R57" s="9">
        <v>125</v>
      </c>
      <c r="S57" s="10">
        <v>61</v>
      </c>
      <c r="T57" s="15">
        <v>61</v>
      </c>
      <c r="U57" s="9">
        <f t="shared" si="11"/>
        <v>173</v>
      </c>
      <c r="V57" s="10">
        <f t="shared" si="11"/>
        <v>250</v>
      </c>
      <c r="W57" s="15">
        <f t="shared" si="11"/>
        <v>390</v>
      </c>
      <c r="X57" s="10">
        <f t="shared" si="12"/>
        <v>77</v>
      </c>
      <c r="Y57" s="15">
        <f t="shared" si="12"/>
        <v>140</v>
      </c>
      <c r="Z57" s="11">
        <v>8125</v>
      </c>
      <c r="AA57" s="12">
        <f t="shared" si="13"/>
        <v>1405625</v>
      </c>
      <c r="AB57" s="12"/>
      <c r="AC57" s="12">
        <f>VLOOKUP(B57,'[3]Tranche 2 Actual 2024'!$B$12:$X$135,23,FALSE)</f>
        <v>1262625</v>
      </c>
      <c r="AD57" s="12">
        <f t="shared" si="14"/>
        <v>143000</v>
      </c>
      <c r="AE57" s="24">
        <v>1137500</v>
      </c>
      <c r="AF57" s="14" t="s">
        <v>45</v>
      </c>
    </row>
    <row r="58" spans="1:32" x14ac:dyDescent="0.25">
      <c r="A58" s="6">
        <v>56</v>
      </c>
      <c r="B58" s="21" t="s">
        <v>280</v>
      </c>
      <c r="C58" s="7" t="s">
        <v>281</v>
      </c>
      <c r="D58" s="7" t="s">
        <v>35</v>
      </c>
      <c r="E58" s="7" t="s">
        <v>85</v>
      </c>
      <c r="F58" s="7" t="s">
        <v>49</v>
      </c>
      <c r="G58" s="7" t="s">
        <v>50</v>
      </c>
      <c r="H58" s="7" t="s">
        <v>200</v>
      </c>
      <c r="I58" s="7" t="s">
        <v>191</v>
      </c>
      <c r="J58" s="7" t="s">
        <v>282</v>
      </c>
      <c r="K58" s="7" t="s">
        <v>283</v>
      </c>
      <c r="L58" s="7" t="s">
        <v>1</v>
      </c>
      <c r="M58" s="8" t="s">
        <v>55</v>
      </c>
      <c r="N58" s="7" t="s">
        <v>217</v>
      </c>
      <c r="O58" s="9">
        <v>840</v>
      </c>
      <c r="P58" s="10">
        <v>841</v>
      </c>
      <c r="Q58" s="15">
        <v>885</v>
      </c>
      <c r="R58" s="9">
        <v>191</v>
      </c>
      <c r="S58" s="10">
        <v>195</v>
      </c>
      <c r="T58" s="15">
        <v>195</v>
      </c>
      <c r="U58" s="9">
        <f t="shared" si="11"/>
        <v>649</v>
      </c>
      <c r="V58" s="10">
        <f t="shared" si="11"/>
        <v>646</v>
      </c>
      <c r="W58" s="15">
        <f t="shared" si="11"/>
        <v>690</v>
      </c>
      <c r="X58" s="10">
        <f t="shared" si="12"/>
        <v>-3</v>
      </c>
      <c r="Y58" s="15">
        <f>W58-U58</f>
        <v>41</v>
      </c>
      <c r="Z58" s="11">
        <v>8125</v>
      </c>
      <c r="AA58" s="12">
        <f t="shared" si="13"/>
        <v>5273125</v>
      </c>
      <c r="AB58" s="12">
        <f>VLOOKUP(B58,'[3]Tranche 1 Actual 2024'!$B$12:$R$152,17,FALSE)</f>
        <v>1635562</v>
      </c>
      <c r="AC58" s="12">
        <f>VLOOKUP(B58,'[3]Tranche 2 Actual 2024'!$B$12:$X$135,23,FALSE)</f>
        <v>1635562.5</v>
      </c>
      <c r="AD58" s="12">
        <f t="shared" si="14"/>
        <v>2002000.5</v>
      </c>
      <c r="AE58" s="24">
        <v>333125</v>
      </c>
      <c r="AF58" s="14" t="s">
        <v>45</v>
      </c>
    </row>
    <row r="59" spans="1:32" x14ac:dyDescent="0.25">
      <c r="A59" s="6">
        <v>57</v>
      </c>
      <c r="B59" s="21" t="s">
        <v>215</v>
      </c>
      <c r="C59" s="7" t="s">
        <v>216</v>
      </c>
      <c r="D59" s="7" t="s">
        <v>70</v>
      </c>
      <c r="E59" s="7" t="s">
        <v>189</v>
      </c>
      <c r="F59" s="7" t="s">
        <v>37</v>
      </c>
      <c r="G59" s="7" t="s">
        <v>38</v>
      </c>
      <c r="H59" s="7" t="s">
        <v>200</v>
      </c>
      <c r="I59" s="7" t="s">
        <v>191</v>
      </c>
      <c r="J59" s="7" t="s">
        <v>213</v>
      </c>
      <c r="K59" s="7" t="s">
        <v>214</v>
      </c>
      <c r="L59" s="7" t="s">
        <v>1</v>
      </c>
      <c r="M59" s="8" t="s">
        <v>43</v>
      </c>
      <c r="N59" s="7" t="s">
        <v>217</v>
      </c>
      <c r="O59" s="9">
        <v>158</v>
      </c>
      <c r="P59" s="10">
        <v>150</v>
      </c>
      <c r="Q59" s="15">
        <v>170</v>
      </c>
      <c r="R59" s="9">
        <v>75</v>
      </c>
      <c r="S59" s="10">
        <v>24</v>
      </c>
      <c r="T59" s="15">
        <v>24</v>
      </c>
      <c r="U59" s="9">
        <f t="shared" si="11"/>
        <v>83</v>
      </c>
      <c r="V59" s="10">
        <f t="shared" si="11"/>
        <v>126</v>
      </c>
      <c r="W59" s="15">
        <f t="shared" si="11"/>
        <v>146</v>
      </c>
      <c r="X59" s="10">
        <f t="shared" si="12"/>
        <v>43</v>
      </c>
      <c r="Y59" s="15">
        <f t="shared" si="12"/>
        <v>20</v>
      </c>
      <c r="Z59" s="11">
        <v>8125</v>
      </c>
      <c r="AA59" s="12">
        <f t="shared" si="13"/>
        <v>674375</v>
      </c>
      <c r="AB59" s="12">
        <f>VLOOKUP(B59,'[3]Tranche 1 Actual 2024'!$B$12:$R$152,17,FALSE)</f>
        <v>416812</v>
      </c>
      <c r="AC59" s="12">
        <f>VLOOKUP(B59,'[3]Tranche 2 Actual 2024'!$B$12:$X$135,23,FALSE)</f>
        <v>416812.5</v>
      </c>
      <c r="AD59" s="12">
        <f t="shared" si="14"/>
        <v>-159249.5</v>
      </c>
      <c r="AE59" s="24">
        <v>162500</v>
      </c>
      <c r="AF59" s="14" t="s">
        <v>45</v>
      </c>
    </row>
    <row r="60" spans="1:32" x14ac:dyDescent="0.25">
      <c r="A60" s="6">
        <v>58</v>
      </c>
      <c r="B60" s="21" t="s">
        <v>284</v>
      </c>
      <c r="C60" s="7" t="s">
        <v>285</v>
      </c>
      <c r="D60" s="7" t="s">
        <v>35</v>
      </c>
      <c r="E60" s="7" t="s">
        <v>189</v>
      </c>
      <c r="F60" s="7" t="s">
        <v>37</v>
      </c>
      <c r="G60" s="7" t="s">
        <v>38</v>
      </c>
      <c r="H60" s="7" t="s">
        <v>200</v>
      </c>
      <c r="I60" s="7" t="s">
        <v>191</v>
      </c>
      <c r="J60" s="7" t="s">
        <v>286</v>
      </c>
      <c r="K60" s="7" t="s">
        <v>287</v>
      </c>
      <c r="L60" s="7" t="s">
        <v>1</v>
      </c>
      <c r="M60" s="8" t="s">
        <v>55</v>
      </c>
      <c r="N60" s="7" t="s">
        <v>217</v>
      </c>
      <c r="O60" s="9">
        <v>400</v>
      </c>
      <c r="P60" s="10">
        <v>400</v>
      </c>
      <c r="Q60" s="15">
        <v>400</v>
      </c>
      <c r="R60" s="9">
        <v>375</v>
      </c>
      <c r="S60" s="10">
        <v>366</v>
      </c>
      <c r="T60" s="15">
        <v>48</v>
      </c>
      <c r="U60" s="9">
        <f t="shared" si="11"/>
        <v>25</v>
      </c>
      <c r="V60" s="10">
        <f t="shared" si="11"/>
        <v>34</v>
      </c>
      <c r="W60" s="15">
        <f t="shared" si="11"/>
        <v>352</v>
      </c>
      <c r="X60" s="10">
        <f t="shared" si="12"/>
        <v>9</v>
      </c>
      <c r="Y60" s="15">
        <f t="shared" si="12"/>
        <v>318</v>
      </c>
      <c r="Z60" s="11">
        <v>8125</v>
      </c>
      <c r="AA60" s="12">
        <f t="shared" si="13"/>
        <v>203125</v>
      </c>
      <c r="AB60" s="12">
        <f>VLOOKUP(B60,'[3]Tranche 1 Actual 2024'!$B$12:$R$152,17,FALSE)+41437</f>
        <v>468000</v>
      </c>
      <c r="AC60" s="12"/>
      <c r="AD60" s="12">
        <f t="shared" si="14"/>
        <v>-264875</v>
      </c>
      <c r="AE60" s="24">
        <v>2583750</v>
      </c>
      <c r="AF60" s="14" t="s">
        <v>164</v>
      </c>
    </row>
    <row r="61" spans="1:32" x14ac:dyDescent="0.25">
      <c r="A61" s="6">
        <v>59</v>
      </c>
      <c r="B61" s="21" t="s">
        <v>246</v>
      </c>
      <c r="C61" s="7" t="s">
        <v>247</v>
      </c>
      <c r="D61" s="7" t="s">
        <v>35</v>
      </c>
      <c r="E61" s="7" t="s">
        <v>189</v>
      </c>
      <c r="F61" s="7" t="s">
        <v>37</v>
      </c>
      <c r="G61" s="7" t="s">
        <v>38</v>
      </c>
      <c r="H61" s="7" t="s">
        <v>248</v>
      </c>
      <c r="I61" s="7" t="s">
        <v>191</v>
      </c>
      <c r="J61" s="7" t="s">
        <v>249</v>
      </c>
      <c r="K61" s="7" t="s">
        <v>250</v>
      </c>
      <c r="L61" s="7" t="s">
        <v>1</v>
      </c>
      <c r="M61" s="8" t="s">
        <v>55</v>
      </c>
      <c r="N61" s="7" t="s">
        <v>62</v>
      </c>
      <c r="O61" s="9">
        <v>131</v>
      </c>
      <c r="P61" s="10">
        <v>131</v>
      </c>
      <c r="Q61" s="15">
        <v>131</v>
      </c>
      <c r="R61" s="9">
        <v>89</v>
      </c>
      <c r="S61" s="10">
        <v>79</v>
      </c>
      <c r="T61" s="15">
        <v>29</v>
      </c>
      <c r="U61" s="9">
        <f t="shared" si="11"/>
        <v>42</v>
      </c>
      <c r="V61" s="10">
        <f t="shared" si="11"/>
        <v>52</v>
      </c>
      <c r="W61" s="15">
        <f t="shared" si="11"/>
        <v>102</v>
      </c>
      <c r="X61" s="10">
        <f t="shared" si="12"/>
        <v>10</v>
      </c>
      <c r="Y61" s="15">
        <f t="shared" si="12"/>
        <v>50</v>
      </c>
      <c r="Z61" s="11">
        <v>8125</v>
      </c>
      <c r="AA61" s="12">
        <f t="shared" si="13"/>
        <v>341250</v>
      </c>
      <c r="AB61" s="12">
        <f>VLOOKUP(B61,'[3]Tranche 1 Actual 2024'!$B$12:$R$152,17,FALSE)</f>
        <v>277875</v>
      </c>
      <c r="AC61" s="12"/>
      <c r="AD61" s="12">
        <f t="shared" si="14"/>
        <v>63375</v>
      </c>
      <c r="AE61" s="24">
        <v>406250</v>
      </c>
      <c r="AF61" s="14" t="s">
        <v>164</v>
      </c>
    </row>
    <row r="62" spans="1:32" x14ac:dyDescent="0.25">
      <c r="A62" s="6">
        <v>60</v>
      </c>
      <c r="B62" s="21" t="s">
        <v>251</v>
      </c>
      <c r="C62" s="7" t="s">
        <v>252</v>
      </c>
      <c r="D62" s="7" t="s">
        <v>70</v>
      </c>
      <c r="E62" s="7" t="s">
        <v>189</v>
      </c>
      <c r="F62" s="7" t="s">
        <v>37</v>
      </c>
      <c r="G62" s="7" t="s">
        <v>38</v>
      </c>
      <c r="H62" s="7" t="s">
        <v>248</v>
      </c>
      <c r="I62" s="7" t="s">
        <v>191</v>
      </c>
      <c r="J62" s="7" t="s">
        <v>249</v>
      </c>
      <c r="K62" s="7" t="s">
        <v>250</v>
      </c>
      <c r="L62" s="7" t="s">
        <v>1</v>
      </c>
      <c r="M62" s="8" t="s">
        <v>55</v>
      </c>
      <c r="N62" s="7" t="s">
        <v>62</v>
      </c>
      <c r="O62" s="9">
        <v>23</v>
      </c>
      <c r="P62" s="10">
        <v>23</v>
      </c>
      <c r="Q62" s="15">
        <v>23</v>
      </c>
      <c r="R62" s="9">
        <v>15</v>
      </c>
      <c r="S62" s="10">
        <v>12</v>
      </c>
      <c r="T62" s="15">
        <v>7</v>
      </c>
      <c r="U62" s="9">
        <f t="shared" si="11"/>
        <v>8</v>
      </c>
      <c r="V62" s="9">
        <f t="shared" si="11"/>
        <v>11</v>
      </c>
      <c r="W62" s="15">
        <f t="shared" si="11"/>
        <v>16</v>
      </c>
      <c r="X62" s="9">
        <f t="shared" si="12"/>
        <v>3</v>
      </c>
      <c r="Y62" s="15">
        <f t="shared" si="12"/>
        <v>5</v>
      </c>
      <c r="Z62" s="11">
        <v>8125</v>
      </c>
      <c r="AA62" s="12">
        <f t="shared" si="13"/>
        <v>65000</v>
      </c>
      <c r="AB62" s="12">
        <f>VLOOKUP(B62,'[3]Tranche 1 Actual 2024'!$B$12:$R$152,17,FALSE)</f>
        <v>43875</v>
      </c>
      <c r="AC62" s="12"/>
      <c r="AD62" s="12">
        <f t="shared" si="14"/>
        <v>21125</v>
      </c>
      <c r="AE62" s="24">
        <v>40625</v>
      </c>
      <c r="AF62" s="14" t="s">
        <v>164</v>
      </c>
    </row>
    <row r="63" spans="1:32" x14ac:dyDescent="0.25">
      <c r="A63" s="6">
        <v>61</v>
      </c>
      <c r="B63" s="21" t="s">
        <v>46</v>
      </c>
      <c r="C63" s="7" t="s">
        <v>47</v>
      </c>
      <c r="D63" s="7" t="s">
        <v>35</v>
      </c>
      <c r="E63" s="7" t="s">
        <v>48</v>
      </c>
      <c r="F63" s="7" t="s">
        <v>49</v>
      </c>
      <c r="G63" s="7" t="s">
        <v>50</v>
      </c>
      <c r="H63" s="7" t="s">
        <v>51</v>
      </c>
      <c r="I63" s="7" t="s">
        <v>52</v>
      </c>
      <c r="J63" s="7" t="s">
        <v>53</v>
      </c>
      <c r="K63" s="7" t="s">
        <v>54</v>
      </c>
      <c r="L63" s="7" t="s">
        <v>1</v>
      </c>
      <c r="M63" s="8" t="s">
        <v>55</v>
      </c>
      <c r="N63" s="7" t="s">
        <v>44</v>
      </c>
      <c r="O63" s="9">
        <v>529</v>
      </c>
      <c r="P63" s="10">
        <v>534</v>
      </c>
      <c r="Q63" s="15">
        <v>534</v>
      </c>
      <c r="R63" s="16">
        <v>538</v>
      </c>
      <c r="S63" s="9">
        <v>44</v>
      </c>
      <c r="T63" s="10">
        <v>20</v>
      </c>
      <c r="U63" s="15">
        <v>20</v>
      </c>
      <c r="V63" s="16">
        <v>15</v>
      </c>
      <c r="W63" s="9">
        <f t="shared" ref="W63:Z78" si="15">O63-S63</f>
        <v>485</v>
      </c>
      <c r="X63" s="10">
        <f t="shared" si="15"/>
        <v>514</v>
      </c>
      <c r="Y63" s="15">
        <f t="shared" si="15"/>
        <v>514</v>
      </c>
      <c r="Z63" s="16">
        <f t="shared" si="15"/>
        <v>523</v>
      </c>
      <c r="AA63" s="10">
        <f t="shared" ref="AA63:AC78" si="16">X63-W63</f>
        <v>29</v>
      </c>
      <c r="AB63" s="15">
        <f t="shared" si="16"/>
        <v>0</v>
      </c>
      <c r="AC63" s="16">
        <f t="shared" si="16"/>
        <v>9</v>
      </c>
      <c r="AD63" s="11">
        <v>8125</v>
      </c>
      <c r="AE63" s="24">
        <v>73125</v>
      </c>
      <c r="AF63" s="14" t="s">
        <v>45</v>
      </c>
    </row>
    <row r="64" spans="1:32" x14ac:dyDescent="0.25">
      <c r="A64" s="6">
        <v>62</v>
      </c>
      <c r="B64" s="21" t="s">
        <v>56</v>
      </c>
      <c r="C64" s="7" t="s">
        <v>57</v>
      </c>
      <c r="D64" s="7" t="s">
        <v>35</v>
      </c>
      <c r="E64" s="7" t="s">
        <v>58</v>
      </c>
      <c r="F64" s="7" t="s">
        <v>49</v>
      </c>
      <c r="G64" s="7" t="s">
        <v>50</v>
      </c>
      <c r="H64" s="7" t="s">
        <v>59</v>
      </c>
      <c r="I64" s="7" t="s">
        <v>52</v>
      </c>
      <c r="J64" s="7" t="s">
        <v>60</v>
      </c>
      <c r="K64" s="7" t="s">
        <v>61</v>
      </c>
      <c r="L64" s="7" t="s">
        <v>1</v>
      </c>
      <c r="M64" s="8" t="s">
        <v>55</v>
      </c>
      <c r="N64" s="7" t="s">
        <v>62</v>
      </c>
      <c r="O64" s="9">
        <v>630</v>
      </c>
      <c r="P64" s="10">
        <v>631</v>
      </c>
      <c r="Q64" s="15">
        <v>631</v>
      </c>
      <c r="R64" s="16">
        <v>636</v>
      </c>
      <c r="S64" s="9">
        <v>23</v>
      </c>
      <c r="T64" s="10">
        <v>14</v>
      </c>
      <c r="U64" s="15">
        <v>14</v>
      </c>
      <c r="V64" s="16">
        <v>15</v>
      </c>
      <c r="W64" s="9">
        <f t="shared" si="15"/>
        <v>607</v>
      </c>
      <c r="X64" s="10">
        <f t="shared" si="15"/>
        <v>617</v>
      </c>
      <c r="Y64" s="15">
        <f t="shared" si="15"/>
        <v>617</v>
      </c>
      <c r="Z64" s="16">
        <f t="shared" si="15"/>
        <v>621</v>
      </c>
      <c r="AA64" s="10">
        <f t="shared" si="16"/>
        <v>10</v>
      </c>
      <c r="AB64" s="15">
        <f t="shared" si="16"/>
        <v>0</v>
      </c>
      <c r="AC64" s="16">
        <f t="shared" si="16"/>
        <v>4</v>
      </c>
      <c r="AD64" s="11">
        <v>8125</v>
      </c>
      <c r="AE64" s="24">
        <v>32500</v>
      </c>
      <c r="AF64" s="14" t="s">
        <v>45</v>
      </c>
    </row>
    <row r="65" spans="1:32" x14ac:dyDescent="0.25">
      <c r="A65" s="6">
        <v>63</v>
      </c>
      <c r="B65" s="21" t="s">
        <v>288</v>
      </c>
      <c r="C65" s="7" t="s">
        <v>289</v>
      </c>
      <c r="D65" s="7" t="s">
        <v>35</v>
      </c>
      <c r="E65" s="7" t="s">
        <v>65</v>
      </c>
      <c r="F65" s="7" t="s">
        <v>37</v>
      </c>
      <c r="G65" s="7" t="s">
        <v>38</v>
      </c>
      <c r="H65" s="7" t="s">
        <v>59</v>
      </c>
      <c r="I65" s="7" t="s">
        <v>52</v>
      </c>
      <c r="J65" s="7" t="s">
        <v>290</v>
      </c>
      <c r="K65" s="7" t="s">
        <v>291</v>
      </c>
      <c r="L65" s="7" t="s">
        <v>1</v>
      </c>
      <c r="M65" s="8" t="s">
        <v>55</v>
      </c>
      <c r="N65" s="7" t="s">
        <v>62</v>
      </c>
      <c r="O65" s="9">
        <v>125</v>
      </c>
      <c r="P65" s="10">
        <v>123</v>
      </c>
      <c r="Q65" s="15">
        <v>123</v>
      </c>
      <c r="R65" s="16">
        <v>123</v>
      </c>
      <c r="S65" s="9">
        <v>22</v>
      </c>
      <c r="T65" s="10">
        <v>21</v>
      </c>
      <c r="U65" s="15">
        <v>21</v>
      </c>
      <c r="V65" s="16">
        <v>18</v>
      </c>
      <c r="W65" s="9">
        <f t="shared" si="15"/>
        <v>103</v>
      </c>
      <c r="X65" s="10">
        <f t="shared" si="15"/>
        <v>102</v>
      </c>
      <c r="Y65" s="15">
        <f t="shared" si="15"/>
        <v>102</v>
      </c>
      <c r="Z65" s="16">
        <f t="shared" si="15"/>
        <v>105</v>
      </c>
      <c r="AA65" s="10">
        <f t="shared" si="16"/>
        <v>-1</v>
      </c>
      <c r="AB65" s="15">
        <f>Y65-W65</f>
        <v>-1</v>
      </c>
      <c r="AC65" s="16">
        <f>Z65-W65</f>
        <v>2</v>
      </c>
      <c r="AD65" s="11">
        <v>8125</v>
      </c>
      <c r="AE65" s="24">
        <v>16250</v>
      </c>
      <c r="AF65" s="14" t="s">
        <v>45</v>
      </c>
    </row>
    <row r="66" spans="1:32" x14ac:dyDescent="0.25">
      <c r="A66" s="6">
        <v>64</v>
      </c>
      <c r="B66" s="21" t="s">
        <v>79</v>
      </c>
      <c r="C66" s="7" t="s">
        <v>80</v>
      </c>
      <c r="D66" s="7" t="s">
        <v>35</v>
      </c>
      <c r="E66" s="7" t="s">
        <v>65</v>
      </c>
      <c r="F66" s="7" t="s">
        <v>37</v>
      </c>
      <c r="G66" s="7" t="s">
        <v>38</v>
      </c>
      <c r="H66" s="7" t="s">
        <v>59</v>
      </c>
      <c r="I66" s="7" t="s">
        <v>52</v>
      </c>
      <c r="J66" s="7" t="s">
        <v>81</v>
      </c>
      <c r="K66" s="7" t="s">
        <v>82</v>
      </c>
      <c r="L66" s="7" t="s">
        <v>1</v>
      </c>
      <c r="M66" s="8" t="s">
        <v>55</v>
      </c>
      <c r="N66" s="7" t="s">
        <v>44</v>
      </c>
      <c r="O66" s="9">
        <v>1034</v>
      </c>
      <c r="P66" s="10">
        <v>1038</v>
      </c>
      <c r="Q66" s="15">
        <v>1038</v>
      </c>
      <c r="R66" s="16">
        <v>1045</v>
      </c>
      <c r="S66" s="9">
        <v>8</v>
      </c>
      <c r="T66" s="10">
        <v>9</v>
      </c>
      <c r="U66" s="15">
        <v>9</v>
      </c>
      <c r="V66" s="16">
        <v>9</v>
      </c>
      <c r="W66" s="9">
        <f t="shared" si="15"/>
        <v>1026</v>
      </c>
      <c r="X66" s="10">
        <f t="shared" si="15"/>
        <v>1029</v>
      </c>
      <c r="Y66" s="15">
        <f t="shared" si="15"/>
        <v>1029</v>
      </c>
      <c r="Z66" s="16">
        <f t="shared" si="15"/>
        <v>1036</v>
      </c>
      <c r="AA66" s="10">
        <f t="shared" si="16"/>
        <v>3</v>
      </c>
      <c r="AB66" s="15">
        <f t="shared" si="16"/>
        <v>0</v>
      </c>
      <c r="AC66" s="16">
        <f t="shared" si="16"/>
        <v>7</v>
      </c>
      <c r="AD66" s="11">
        <v>8125</v>
      </c>
      <c r="AE66" s="24">
        <v>56875</v>
      </c>
      <c r="AF66" s="14" t="s">
        <v>45</v>
      </c>
    </row>
    <row r="67" spans="1:32" x14ac:dyDescent="0.25">
      <c r="A67" s="6">
        <v>65</v>
      </c>
      <c r="B67" s="21" t="s">
        <v>292</v>
      </c>
      <c r="C67" s="7" t="s">
        <v>293</v>
      </c>
      <c r="D67" s="7" t="s">
        <v>35</v>
      </c>
      <c r="E67" s="7" t="s">
        <v>266</v>
      </c>
      <c r="F67" s="7" t="s">
        <v>37</v>
      </c>
      <c r="G67" s="7" t="s">
        <v>38</v>
      </c>
      <c r="H67" s="7" t="s">
        <v>117</v>
      </c>
      <c r="I67" s="7" t="s">
        <v>112</v>
      </c>
      <c r="J67" s="7" t="s">
        <v>294</v>
      </c>
      <c r="K67" s="7" t="s">
        <v>295</v>
      </c>
      <c r="L67" s="7" t="s">
        <v>1</v>
      </c>
      <c r="M67" s="8" t="s">
        <v>43</v>
      </c>
      <c r="N67" s="7" t="s">
        <v>62</v>
      </c>
      <c r="O67" s="9">
        <v>207</v>
      </c>
      <c r="P67" s="10">
        <v>207</v>
      </c>
      <c r="Q67" s="15">
        <v>207</v>
      </c>
      <c r="R67" s="16">
        <v>208</v>
      </c>
      <c r="S67" s="9">
        <v>17</v>
      </c>
      <c r="T67" s="10">
        <v>17</v>
      </c>
      <c r="U67" s="15">
        <v>17</v>
      </c>
      <c r="V67" s="16">
        <v>17</v>
      </c>
      <c r="W67" s="9">
        <f t="shared" si="15"/>
        <v>190</v>
      </c>
      <c r="X67" s="10">
        <f t="shared" si="15"/>
        <v>190</v>
      </c>
      <c r="Y67" s="15">
        <f t="shared" si="15"/>
        <v>190</v>
      </c>
      <c r="Z67" s="16">
        <f t="shared" si="15"/>
        <v>191</v>
      </c>
      <c r="AA67" s="10">
        <f t="shared" si="16"/>
        <v>0</v>
      </c>
      <c r="AB67" s="15">
        <f t="shared" si="16"/>
        <v>0</v>
      </c>
      <c r="AC67" s="16">
        <f t="shared" si="16"/>
        <v>1</v>
      </c>
      <c r="AD67" s="11">
        <v>8125</v>
      </c>
      <c r="AE67" s="24">
        <v>8125</v>
      </c>
      <c r="AF67" s="14" t="s">
        <v>45</v>
      </c>
    </row>
    <row r="68" spans="1:32" x14ac:dyDescent="0.25">
      <c r="A68" s="6">
        <v>66</v>
      </c>
      <c r="B68" s="21" t="s">
        <v>100</v>
      </c>
      <c r="C68" s="7" t="s">
        <v>101</v>
      </c>
      <c r="D68" s="7" t="s">
        <v>35</v>
      </c>
      <c r="E68" s="7" t="s">
        <v>90</v>
      </c>
      <c r="F68" s="7" t="s">
        <v>37</v>
      </c>
      <c r="G68" s="7" t="s">
        <v>38</v>
      </c>
      <c r="H68" s="7" t="s">
        <v>91</v>
      </c>
      <c r="I68" s="7" t="s">
        <v>92</v>
      </c>
      <c r="J68" s="7" t="s">
        <v>102</v>
      </c>
      <c r="K68" s="7" t="s">
        <v>103</v>
      </c>
      <c r="L68" s="7" t="s">
        <v>1</v>
      </c>
      <c r="M68" s="8" t="s">
        <v>55</v>
      </c>
      <c r="N68" s="7" t="s">
        <v>62</v>
      </c>
      <c r="O68" s="9">
        <v>186</v>
      </c>
      <c r="P68" s="10">
        <v>186</v>
      </c>
      <c r="Q68" s="15">
        <v>186</v>
      </c>
      <c r="R68" s="16">
        <v>192</v>
      </c>
      <c r="S68" s="9">
        <v>2</v>
      </c>
      <c r="T68" s="10">
        <v>0</v>
      </c>
      <c r="U68" s="15">
        <v>0</v>
      </c>
      <c r="V68" s="16">
        <v>0</v>
      </c>
      <c r="W68" s="9">
        <f t="shared" si="15"/>
        <v>184</v>
      </c>
      <c r="X68" s="10">
        <f t="shared" si="15"/>
        <v>186</v>
      </c>
      <c r="Y68" s="15">
        <f t="shared" si="15"/>
        <v>186</v>
      </c>
      <c r="Z68" s="16">
        <f t="shared" si="15"/>
        <v>192</v>
      </c>
      <c r="AA68" s="10">
        <f t="shared" si="16"/>
        <v>2</v>
      </c>
      <c r="AB68" s="15">
        <f t="shared" si="16"/>
        <v>0</v>
      </c>
      <c r="AC68" s="16">
        <f t="shared" si="16"/>
        <v>6</v>
      </c>
      <c r="AD68" s="11">
        <v>8125</v>
      </c>
      <c r="AE68" s="24">
        <v>48750</v>
      </c>
      <c r="AF68" s="14" t="s">
        <v>45</v>
      </c>
    </row>
    <row r="69" spans="1:32" x14ac:dyDescent="0.25">
      <c r="A69" s="6">
        <v>67</v>
      </c>
      <c r="B69" s="21" t="s">
        <v>270</v>
      </c>
      <c r="C69" s="7" t="s">
        <v>271</v>
      </c>
      <c r="D69" s="7" t="s">
        <v>35</v>
      </c>
      <c r="E69" s="7" t="s">
        <v>76</v>
      </c>
      <c r="F69" s="7" t="s">
        <v>49</v>
      </c>
      <c r="G69" s="7" t="s">
        <v>50</v>
      </c>
      <c r="H69" s="7" t="s">
        <v>117</v>
      </c>
      <c r="I69" s="7" t="s">
        <v>112</v>
      </c>
      <c r="J69" s="7" t="s">
        <v>272</v>
      </c>
      <c r="K69" s="7" t="s">
        <v>273</v>
      </c>
      <c r="L69" s="7" t="s">
        <v>1</v>
      </c>
      <c r="M69" s="8" t="s">
        <v>55</v>
      </c>
      <c r="N69" s="7" t="s">
        <v>62</v>
      </c>
      <c r="O69" s="9">
        <v>348</v>
      </c>
      <c r="P69" s="10">
        <v>348</v>
      </c>
      <c r="Q69" s="15">
        <v>379</v>
      </c>
      <c r="R69" s="16">
        <v>379</v>
      </c>
      <c r="S69" s="9">
        <v>45</v>
      </c>
      <c r="T69" s="10">
        <v>45</v>
      </c>
      <c r="U69" s="15">
        <v>45</v>
      </c>
      <c r="V69" s="16">
        <v>43</v>
      </c>
      <c r="W69" s="9">
        <f t="shared" si="15"/>
        <v>303</v>
      </c>
      <c r="X69" s="10">
        <f t="shared" si="15"/>
        <v>303</v>
      </c>
      <c r="Y69" s="15">
        <f t="shared" si="15"/>
        <v>334</v>
      </c>
      <c r="Z69" s="16">
        <f t="shared" si="15"/>
        <v>336</v>
      </c>
      <c r="AA69" s="10">
        <f t="shared" si="16"/>
        <v>0</v>
      </c>
      <c r="AB69" s="15">
        <f t="shared" si="16"/>
        <v>31</v>
      </c>
      <c r="AC69" s="16">
        <f t="shared" si="16"/>
        <v>2</v>
      </c>
      <c r="AD69" s="11">
        <v>8125</v>
      </c>
      <c r="AE69" s="24">
        <v>16250</v>
      </c>
      <c r="AF69" s="14" t="s">
        <v>45</v>
      </c>
    </row>
    <row r="70" spans="1:32" x14ac:dyDescent="0.25">
      <c r="A70" s="6">
        <v>68</v>
      </c>
      <c r="B70" s="21" t="s">
        <v>296</v>
      </c>
      <c r="C70" s="7" t="s">
        <v>297</v>
      </c>
      <c r="D70" s="7" t="s">
        <v>35</v>
      </c>
      <c r="E70" s="7" t="s">
        <v>76</v>
      </c>
      <c r="F70" s="7" t="s">
        <v>49</v>
      </c>
      <c r="G70" s="7" t="s">
        <v>50</v>
      </c>
      <c r="H70" s="7" t="s">
        <v>117</v>
      </c>
      <c r="I70" s="7" t="s">
        <v>112</v>
      </c>
      <c r="J70" s="7" t="s">
        <v>298</v>
      </c>
      <c r="K70" s="7" t="s">
        <v>299</v>
      </c>
      <c r="L70" s="7" t="s">
        <v>1</v>
      </c>
      <c r="M70" s="8" t="s">
        <v>55</v>
      </c>
      <c r="N70" s="7" t="s">
        <v>62</v>
      </c>
      <c r="O70" s="9">
        <v>168</v>
      </c>
      <c r="P70" s="10">
        <v>169</v>
      </c>
      <c r="Q70" s="15">
        <v>169</v>
      </c>
      <c r="R70" s="16">
        <v>171</v>
      </c>
      <c r="S70" s="9">
        <v>20</v>
      </c>
      <c r="T70" s="10">
        <v>21</v>
      </c>
      <c r="U70" s="15">
        <v>21</v>
      </c>
      <c r="V70" s="16">
        <v>22</v>
      </c>
      <c r="W70" s="9">
        <f t="shared" si="15"/>
        <v>148</v>
      </c>
      <c r="X70" s="10">
        <f t="shared" si="15"/>
        <v>148</v>
      </c>
      <c r="Y70" s="15">
        <f t="shared" si="15"/>
        <v>148</v>
      </c>
      <c r="Z70" s="16">
        <f t="shared" si="15"/>
        <v>149</v>
      </c>
      <c r="AA70" s="10">
        <f t="shared" si="16"/>
        <v>0</v>
      </c>
      <c r="AB70" s="15">
        <f t="shared" si="16"/>
        <v>0</v>
      </c>
      <c r="AC70" s="16">
        <f t="shared" si="16"/>
        <v>1</v>
      </c>
      <c r="AD70" s="11">
        <v>8125</v>
      </c>
      <c r="AE70" s="24">
        <v>8125</v>
      </c>
      <c r="AF70" s="14" t="s">
        <v>45</v>
      </c>
    </row>
    <row r="71" spans="1:32" x14ac:dyDescent="0.25">
      <c r="A71" s="6">
        <v>69</v>
      </c>
      <c r="B71" s="21" t="s">
        <v>120</v>
      </c>
      <c r="C71" s="7" t="s">
        <v>121</v>
      </c>
      <c r="D71" s="7" t="s">
        <v>35</v>
      </c>
      <c r="E71" s="7" t="s">
        <v>122</v>
      </c>
      <c r="F71" s="7" t="s">
        <v>37</v>
      </c>
      <c r="G71" s="7" t="s">
        <v>38</v>
      </c>
      <c r="H71" s="7" t="s">
        <v>123</v>
      </c>
      <c r="I71" s="7" t="s">
        <v>124</v>
      </c>
      <c r="J71" s="7" t="s">
        <v>125</v>
      </c>
      <c r="K71" s="7" t="s">
        <v>126</v>
      </c>
      <c r="L71" s="7" t="s">
        <v>1</v>
      </c>
      <c r="M71" s="8" t="s">
        <v>55</v>
      </c>
      <c r="N71" s="7" t="s">
        <v>44</v>
      </c>
      <c r="O71" s="9">
        <v>596</v>
      </c>
      <c r="P71" s="10">
        <v>596</v>
      </c>
      <c r="Q71" s="15">
        <v>596</v>
      </c>
      <c r="R71" s="16">
        <v>596</v>
      </c>
      <c r="S71" s="9">
        <v>32</v>
      </c>
      <c r="T71" s="10">
        <v>31</v>
      </c>
      <c r="U71" s="15">
        <v>31</v>
      </c>
      <c r="V71" s="16">
        <v>30</v>
      </c>
      <c r="W71" s="9">
        <f t="shared" si="15"/>
        <v>564</v>
      </c>
      <c r="X71" s="10">
        <f t="shared" si="15"/>
        <v>565</v>
      </c>
      <c r="Y71" s="15">
        <f t="shared" si="15"/>
        <v>565</v>
      </c>
      <c r="Z71" s="16">
        <f t="shared" si="15"/>
        <v>566</v>
      </c>
      <c r="AA71" s="10">
        <f t="shared" si="16"/>
        <v>1</v>
      </c>
      <c r="AB71" s="15">
        <f t="shared" si="16"/>
        <v>0</v>
      </c>
      <c r="AC71" s="16">
        <f t="shared" si="16"/>
        <v>1</v>
      </c>
      <c r="AD71" s="11">
        <v>8125</v>
      </c>
      <c r="AE71" s="24">
        <v>8125</v>
      </c>
      <c r="AF71" s="14" t="s">
        <v>45</v>
      </c>
    </row>
    <row r="72" spans="1:32" x14ac:dyDescent="0.25">
      <c r="A72" s="6">
        <v>70</v>
      </c>
      <c r="B72" s="21" t="s">
        <v>127</v>
      </c>
      <c r="C72" s="7" t="s">
        <v>128</v>
      </c>
      <c r="D72" s="7" t="s">
        <v>70</v>
      </c>
      <c r="E72" s="7" t="s">
        <v>122</v>
      </c>
      <c r="F72" s="7" t="s">
        <v>37</v>
      </c>
      <c r="G72" s="7" t="s">
        <v>38</v>
      </c>
      <c r="H72" s="7" t="s">
        <v>123</v>
      </c>
      <c r="I72" s="7" t="s">
        <v>124</v>
      </c>
      <c r="J72" s="7" t="s">
        <v>129</v>
      </c>
      <c r="K72" s="7" t="s">
        <v>130</v>
      </c>
      <c r="L72" s="7" t="s">
        <v>1</v>
      </c>
      <c r="M72" s="8" t="s">
        <v>55</v>
      </c>
      <c r="N72" s="7" t="s">
        <v>131</v>
      </c>
      <c r="O72" s="9">
        <v>939</v>
      </c>
      <c r="P72" s="10">
        <v>939</v>
      </c>
      <c r="Q72" s="15">
        <v>1177</v>
      </c>
      <c r="R72" s="16">
        <v>1177</v>
      </c>
      <c r="S72" s="9">
        <v>18</v>
      </c>
      <c r="T72" s="10">
        <v>16</v>
      </c>
      <c r="U72" s="15">
        <v>16</v>
      </c>
      <c r="V72" s="16">
        <v>15</v>
      </c>
      <c r="W72" s="9">
        <f t="shared" si="15"/>
        <v>921</v>
      </c>
      <c r="X72" s="10">
        <f t="shared" si="15"/>
        <v>923</v>
      </c>
      <c r="Y72" s="15">
        <f t="shared" si="15"/>
        <v>1161</v>
      </c>
      <c r="Z72" s="16">
        <f t="shared" si="15"/>
        <v>1162</v>
      </c>
      <c r="AA72" s="10">
        <f t="shared" si="16"/>
        <v>2</v>
      </c>
      <c r="AB72" s="15">
        <f t="shared" si="16"/>
        <v>238</v>
      </c>
      <c r="AC72" s="16">
        <f t="shared" si="16"/>
        <v>1</v>
      </c>
      <c r="AD72" s="11">
        <v>8125</v>
      </c>
      <c r="AE72" s="24">
        <v>8125</v>
      </c>
      <c r="AF72" s="14" t="s">
        <v>45</v>
      </c>
    </row>
    <row r="73" spans="1:32" x14ac:dyDescent="0.25">
      <c r="A73" s="6">
        <v>71</v>
      </c>
      <c r="B73" s="21" t="s">
        <v>132</v>
      </c>
      <c r="C73" s="7" t="s">
        <v>133</v>
      </c>
      <c r="D73" s="7" t="s">
        <v>35</v>
      </c>
      <c r="E73" s="7" t="s">
        <v>122</v>
      </c>
      <c r="F73" s="7" t="s">
        <v>37</v>
      </c>
      <c r="G73" s="7" t="s">
        <v>38</v>
      </c>
      <c r="H73" s="7" t="s">
        <v>123</v>
      </c>
      <c r="I73" s="7" t="s">
        <v>124</v>
      </c>
      <c r="J73" s="7" t="s">
        <v>134</v>
      </c>
      <c r="K73" s="7" t="s">
        <v>135</v>
      </c>
      <c r="L73" s="7" t="s">
        <v>1</v>
      </c>
      <c r="M73" s="8" t="s">
        <v>55</v>
      </c>
      <c r="N73" s="7" t="s">
        <v>44</v>
      </c>
      <c r="O73" s="9">
        <v>1464</v>
      </c>
      <c r="P73" s="10">
        <v>1462</v>
      </c>
      <c r="Q73" s="15">
        <v>1462</v>
      </c>
      <c r="R73" s="16">
        <v>1462</v>
      </c>
      <c r="S73" s="9">
        <v>79</v>
      </c>
      <c r="T73" s="10">
        <v>27</v>
      </c>
      <c r="U73" s="15">
        <v>27</v>
      </c>
      <c r="V73" s="16">
        <v>25</v>
      </c>
      <c r="W73" s="9">
        <f t="shared" si="15"/>
        <v>1385</v>
      </c>
      <c r="X73" s="10">
        <f t="shared" si="15"/>
        <v>1435</v>
      </c>
      <c r="Y73" s="15">
        <f t="shared" si="15"/>
        <v>1435</v>
      </c>
      <c r="Z73" s="16">
        <f t="shared" si="15"/>
        <v>1437</v>
      </c>
      <c r="AA73" s="10">
        <f t="shared" si="16"/>
        <v>50</v>
      </c>
      <c r="AB73" s="15">
        <f t="shared" si="16"/>
        <v>0</v>
      </c>
      <c r="AC73" s="16">
        <f t="shared" si="16"/>
        <v>2</v>
      </c>
      <c r="AD73" s="11">
        <v>8125</v>
      </c>
      <c r="AE73" s="24">
        <v>16250</v>
      </c>
      <c r="AF73" s="14" t="s">
        <v>45</v>
      </c>
    </row>
    <row r="74" spans="1:32" x14ac:dyDescent="0.25">
      <c r="A74" s="6">
        <v>72</v>
      </c>
      <c r="B74" s="21" t="s">
        <v>142</v>
      </c>
      <c r="C74" s="7" t="s">
        <v>143</v>
      </c>
      <c r="D74" s="7" t="s">
        <v>35</v>
      </c>
      <c r="E74" s="7" t="s">
        <v>48</v>
      </c>
      <c r="F74" s="7" t="s">
        <v>49</v>
      </c>
      <c r="G74" s="7" t="s">
        <v>50</v>
      </c>
      <c r="H74" s="7" t="s">
        <v>123</v>
      </c>
      <c r="I74" s="7" t="s">
        <v>124</v>
      </c>
      <c r="J74" s="7" t="s">
        <v>144</v>
      </c>
      <c r="K74" s="7" t="s">
        <v>145</v>
      </c>
      <c r="L74" s="7" t="s">
        <v>1</v>
      </c>
      <c r="M74" s="8" t="s">
        <v>55</v>
      </c>
      <c r="N74" s="7" t="s">
        <v>44</v>
      </c>
      <c r="O74" s="9">
        <v>677</v>
      </c>
      <c r="P74" s="10">
        <v>680</v>
      </c>
      <c r="Q74" s="15">
        <v>680</v>
      </c>
      <c r="R74" s="16">
        <v>683</v>
      </c>
      <c r="S74" s="9">
        <v>37</v>
      </c>
      <c r="T74" s="10">
        <v>32</v>
      </c>
      <c r="U74" s="15">
        <v>32</v>
      </c>
      <c r="V74" s="16">
        <v>32</v>
      </c>
      <c r="W74" s="9">
        <f t="shared" si="15"/>
        <v>640</v>
      </c>
      <c r="X74" s="10">
        <f t="shared" si="15"/>
        <v>648</v>
      </c>
      <c r="Y74" s="15">
        <f t="shared" si="15"/>
        <v>648</v>
      </c>
      <c r="Z74" s="16">
        <f t="shared" si="15"/>
        <v>651</v>
      </c>
      <c r="AA74" s="10">
        <f t="shared" si="16"/>
        <v>8</v>
      </c>
      <c r="AB74" s="15">
        <f t="shared" si="16"/>
        <v>0</v>
      </c>
      <c r="AC74" s="16">
        <f t="shared" si="16"/>
        <v>3</v>
      </c>
      <c r="AD74" s="11">
        <v>8125</v>
      </c>
      <c r="AE74" s="24">
        <v>24375</v>
      </c>
      <c r="AF74" s="14" t="s">
        <v>45</v>
      </c>
    </row>
    <row r="75" spans="1:32" x14ac:dyDescent="0.25">
      <c r="A75" s="6">
        <v>73</v>
      </c>
      <c r="B75" s="21" t="s">
        <v>146</v>
      </c>
      <c r="C75" s="7" t="s">
        <v>147</v>
      </c>
      <c r="D75" s="7" t="s">
        <v>35</v>
      </c>
      <c r="E75" s="7" t="s">
        <v>122</v>
      </c>
      <c r="F75" s="7" t="s">
        <v>37</v>
      </c>
      <c r="G75" s="7" t="s">
        <v>38</v>
      </c>
      <c r="H75" s="7" t="s">
        <v>123</v>
      </c>
      <c r="I75" s="7" t="s">
        <v>124</v>
      </c>
      <c r="J75" s="7" t="s">
        <v>148</v>
      </c>
      <c r="K75" s="7" t="s">
        <v>149</v>
      </c>
      <c r="L75" s="7" t="s">
        <v>1</v>
      </c>
      <c r="M75" s="8" t="s">
        <v>43</v>
      </c>
      <c r="N75" s="7" t="s">
        <v>62</v>
      </c>
      <c r="O75" s="9">
        <v>413</v>
      </c>
      <c r="P75" s="10">
        <v>422</v>
      </c>
      <c r="Q75" s="15">
        <v>422</v>
      </c>
      <c r="R75" s="16">
        <v>422</v>
      </c>
      <c r="S75" s="9">
        <v>13</v>
      </c>
      <c r="T75" s="10">
        <v>10</v>
      </c>
      <c r="U75" s="15">
        <v>10</v>
      </c>
      <c r="V75" s="16">
        <v>9</v>
      </c>
      <c r="W75" s="9">
        <f t="shared" si="15"/>
        <v>400</v>
      </c>
      <c r="X75" s="10">
        <f t="shared" si="15"/>
        <v>412</v>
      </c>
      <c r="Y75" s="15">
        <f t="shared" si="15"/>
        <v>412</v>
      </c>
      <c r="Z75" s="16">
        <f t="shared" si="15"/>
        <v>413</v>
      </c>
      <c r="AA75" s="10">
        <f t="shared" si="16"/>
        <v>12</v>
      </c>
      <c r="AB75" s="15">
        <f t="shared" si="16"/>
        <v>0</v>
      </c>
      <c r="AC75" s="16">
        <f t="shared" si="16"/>
        <v>1</v>
      </c>
      <c r="AD75" s="11">
        <v>8125</v>
      </c>
      <c r="AE75" s="24">
        <v>8125</v>
      </c>
      <c r="AF75" s="14" t="s">
        <v>45</v>
      </c>
    </row>
    <row r="76" spans="1:32" x14ac:dyDescent="0.25">
      <c r="A76" s="6">
        <v>74</v>
      </c>
      <c r="B76" s="21" t="s">
        <v>300</v>
      </c>
      <c r="C76" s="7" t="s">
        <v>301</v>
      </c>
      <c r="D76" s="7" t="s">
        <v>35</v>
      </c>
      <c r="E76" s="7" t="s">
        <v>122</v>
      </c>
      <c r="F76" s="7" t="s">
        <v>37</v>
      </c>
      <c r="G76" s="7" t="s">
        <v>38</v>
      </c>
      <c r="H76" s="7" t="s">
        <v>156</v>
      </c>
      <c r="I76" s="7" t="s">
        <v>124</v>
      </c>
      <c r="J76" s="7" t="s">
        <v>302</v>
      </c>
      <c r="K76" s="7" t="s">
        <v>303</v>
      </c>
      <c r="L76" s="7" t="s">
        <v>1</v>
      </c>
      <c r="M76" s="8" t="s">
        <v>55</v>
      </c>
      <c r="N76" s="7" t="s">
        <v>44</v>
      </c>
      <c r="O76" s="9">
        <v>275</v>
      </c>
      <c r="P76" s="10">
        <v>274</v>
      </c>
      <c r="Q76" s="15">
        <v>274</v>
      </c>
      <c r="R76" s="16">
        <v>275</v>
      </c>
      <c r="S76" s="9">
        <v>27</v>
      </c>
      <c r="T76" s="10">
        <v>26</v>
      </c>
      <c r="U76" s="15">
        <v>26</v>
      </c>
      <c r="V76" s="16">
        <v>26</v>
      </c>
      <c r="W76" s="9">
        <f t="shared" si="15"/>
        <v>248</v>
      </c>
      <c r="X76" s="10">
        <f t="shared" si="15"/>
        <v>248</v>
      </c>
      <c r="Y76" s="15">
        <f t="shared" si="15"/>
        <v>248</v>
      </c>
      <c r="Z76" s="16">
        <f t="shared" si="15"/>
        <v>249</v>
      </c>
      <c r="AA76" s="10">
        <f t="shared" si="16"/>
        <v>0</v>
      </c>
      <c r="AB76" s="15">
        <f t="shared" si="16"/>
        <v>0</v>
      </c>
      <c r="AC76" s="16">
        <f t="shared" si="16"/>
        <v>1</v>
      </c>
      <c r="AD76" s="11">
        <v>8125</v>
      </c>
      <c r="AE76" s="24">
        <v>8125</v>
      </c>
      <c r="AF76" s="14" t="s">
        <v>45</v>
      </c>
    </row>
    <row r="77" spans="1:32" x14ac:dyDescent="0.25">
      <c r="A77" s="6">
        <v>75</v>
      </c>
      <c r="B77" s="21" t="s">
        <v>154</v>
      </c>
      <c r="C77" s="7" t="s">
        <v>155</v>
      </c>
      <c r="D77" s="7" t="s">
        <v>35</v>
      </c>
      <c r="E77" s="7" t="s">
        <v>48</v>
      </c>
      <c r="F77" s="7" t="s">
        <v>49</v>
      </c>
      <c r="G77" s="7" t="s">
        <v>50</v>
      </c>
      <c r="H77" s="7" t="s">
        <v>156</v>
      </c>
      <c r="I77" s="7" t="s">
        <v>124</v>
      </c>
      <c r="J77" s="7" t="s">
        <v>157</v>
      </c>
      <c r="K77" s="7" t="s">
        <v>158</v>
      </c>
      <c r="L77" s="7" t="s">
        <v>1</v>
      </c>
      <c r="M77" s="8" t="s">
        <v>55</v>
      </c>
      <c r="N77" s="7" t="s">
        <v>62</v>
      </c>
      <c r="O77" s="9">
        <v>131</v>
      </c>
      <c r="P77" s="10">
        <v>131</v>
      </c>
      <c r="Q77" s="15">
        <v>131</v>
      </c>
      <c r="R77" s="16">
        <v>130</v>
      </c>
      <c r="S77" s="9">
        <v>29</v>
      </c>
      <c r="T77" s="10">
        <v>28</v>
      </c>
      <c r="U77" s="15">
        <v>28</v>
      </c>
      <c r="V77" s="16">
        <v>25</v>
      </c>
      <c r="W77" s="9">
        <f t="shared" si="15"/>
        <v>102</v>
      </c>
      <c r="X77" s="10">
        <f t="shared" si="15"/>
        <v>103</v>
      </c>
      <c r="Y77" s="15">
        <f t="shared" si="15"/>
        <v>103</v>
      </c>
      <c r="Z77" s="16">
        <f t="shared" si="15"/>
        <v>105</v>
      </c>
      <c r="AA77" s="10">
        <f t="shared" si="16"/>
        <v>1</v>
      </c>
      <c r="AB77" s="15">
        <f t="shared" si="16"/>
        <v>0</v>
      </c>
      <c r="AC77" s="16">
        <f t="shared" si="16"/>
        <v>2</v>
      </c>
      <c r="AD77" s="11">
        <v>8125</v>
      </c>
      <c r="AE77" s="24">
        <v>16250</v>
      </c>
      <c r="AF77" s="14" t="s">
        <v>45</v>
      </c>
    </row>
    <row r="78" spans="1:32" x14ac:dyDescent="0.25">
      <c r="A78" s="6">
        <v>76</v>
      </c>
      <c r="B78" s="21" t="s">
        <v>159</v>
      </c>
      <c r="C78" s="7" t="s">
        <v>160</v>
      </c>
      <c r="D78" s="7" t="s">
        <v>35</v>
      </c>
      <c r="E78" s="7" t="s">
        <v>85</v>
      </c>
      <c r="F78" s="7" t="s">
        <v>49</v>
      </c>
      <c r="G78" s="7" t="s">
        <v>50</v>
      </c>
      <c r="H78" s="7" t="s">
        <v>161</v>
      </c>
      <c r="I78" s="7" t="s">
        <v>124</v>
      </c>
      <c r="J78" s="7" t="s">
        <v>162</v>
      </c>
      <c r="K78" s="7" t="s">
        <v>163</v>
      </c>
      <c r="L78" s="7" t="s">
        <v>1</v>
      </c>
      <c r="M78" s="8" t="s">
        <v>55</v>
      </c>
      <c r="N78" s="7" t="s">
        <v>62</v>
      </c>
      <c r="O78" s="9">
        <v>72</v>
      </c>
      <c r="P78" s="10">
        <v>70</v>
      </c>
      <c r="Q78" s="15">
        <v>70</v>
      </c>
      <c r="R78" s="16">
        <v>71</v>
      </c>
      <c r="S78" s="9">
        <v>48</v>
      </c>
      <c r="T78" s="10">
        <v>45</v>
      </c>
      <c r="U78" s="15">
        <v>45</v>
      </c>
      <c r="V78" s="16">
        <v>41</v>
      </c>
      <c r="W78" s="9">
        <f t="shared" si="15"/>
        <v>24</v>
      </c>
      <c r="X78" s="10">
        <f t="shared" si="15"/>
        <v>25</v>
      </c>
      <c r="Y78" s="15">
        <f t="shared" si="15"/>
        <v>25</v>
      </c>
      <c r="Z78" s="16">
        <f t="shared" si="15"/>
        <v>30</v>
      </c>
      <c r="AA78" s="10">
        <f t="shared" si="16"/>
        <v>1</v>
      </c>
      <c r="AB78" s="15">
        <f t="shared" si="16"/>
        <v>0</v>
      </c>
      <c r="AC78" s="16">
        <f t="shared" si="16"/>
        <v>5</v>
      </c>
      <c r="AD78" s="11">
        <v>8125</v>
      </c>
      <c r="AE78" s="24">
        <v>40625</v>
      </c>
      <c r="AF78" s="14" t="s">
        <v>164</v>
      </c>
    </row>
    <row r="79" spans="1:32" x14ac:dyDescent="0.25">
      <c r="A79" s="6">
        <v>77</v>
      </c>
      <c r="B79" s="21" t="s">
        <v>173</v>
      </c>
      <c r="C79" s="7" t="s">
        <v>174</v>
      </c>
      <c r="D79" s="7" t="s">
        <v>35</v>
      </c>
      <c r="E79" s="7" t="s">
        <v>122</v>
      </c>
      <c r="F79" s="7" t="s">
        <v>37</v>
      </c>
      <c r="G79" s="7" t="s">
        <v>38</v>
      </c>
      <c r="H79" s="7" t="s">
        <v>123</v>
      </c>
      <c r="I79" s="7" t="s">
        <v>124</v>
      </c>
      <c r="J79" s="7" t="s">
        <v>175</v>
      </c>
      <c r="K79" s="7" t="s">
        <v>176</v>
      </c>
      <c r="L79" s="7" t="s">
        <v>1</v>
      </c>
      <c r="M79" s="8" t="s">
        <v>55</v>
      </c>
      <c r="N79" s="7" t="s">
        <v>62</v>
      </c>
      <c r="O79" s="9">
        <v>256</v>
      </c>
      <c r="P79" s="10">
        <v>260</v>
      </c>
      <c r="Q79" s="15">
        <v>321</v>
      </c>
      <c r="R79" s="16">
        <v>325</v>
      </c>
      <c r="S79" s="9">
        <v>15</v>
      </c>
      <c r="T79" s="10">
        <v>14</v>
      </c>
      <c r="U79" s="15">
        <v>14</v>
      </c>
      <c r="V79" s="16">
        <v>14</v>
      </c>
      <c r="W79" s="9">
        <f t="shared" ref="W79:Z94" si="17">O79-S79</f>
        <v>241</v>
      </c>
      <c r="X79" s="10">
        <f t="shared" si="17"/>
        <v>246</v>
      </c>
      <c r="Y79" s="15">
        <f t="shared" si="17"/>
        <v>307</v>
      </c>
      <c r="Z79" s="16">
        <f t="shared" si="17"/>
        <v>311</v>
      </c>
      <c r="AA79" s="10">
        <f t="shared" ref="AA79:AC94" si="18">X79-W79</f>
        <v>5</v>
      </c>
      <c r="AB79" s="15">
        <f t="shared" si="18"/>
        <v>61</v>
      </c>
      <c r="AC79" s="16">
        <f t="shared" si="18"/>
        <v>4</v>
      </c>
      <c r="AD79" s="11">
        <v>8125</v>
      </c>
      <c r="AE79" s="24">
        <v>32500</v>
      </c>
      <c r="AF79" s="14" t="s">
        <v>45</v>
      </c>
    </row>
    <row r="80" spans="1:32" x14ac:dyDescent="0.25">
      <c r="A80" s="6">
        <v>78</v>
      </c>
      <c r="B80" s="21" t="s">
        <v>177</v>
      </c>
      <c r="C80" s="7" t="s">
        <v>178</v>
      </c>
      <c r="D80" s="7" t="s">
        <v>35</v>
      </c>
      <c r="E80" s="7" t="s">
        <v>85</v>
      </c>
      <c r="F80" s="7" t="s">
        <v>49</v>
      </c>
      <c r="G80" s="7" t="s">
        <v>50</v>
      </c>
      <c r="H80" s="7" t="s">
        <v>123</v>
      </c>
      <c r="I80" s="7" t="s">
        <v>124</v>
      </c>
      <c r="J80" s="7" t="s">
        <v>179</v>
      </c>
      <c r="K80" s="7" t="s">
        <v>180</v>
      </c>
      <c r="L80" s="7" t="s">
        <v>1</v>
      </c>
      <c r="M80" s="8" t="s">
        <v>43</v>
      </c>
      <c r="N80" s="7" t="s">
        <v>62</v>
      </c>
      <c r="O80" s="9">
        <v>169</v>
      </c>
      <c r="P80" s="10">
        <v>169</v>
      </c>
      <c r="Q80" s="15">
        <v>169</v>
      </c>
      <c r="R80" s="16">
        <v>169</v>
      </c>
      <c r="S80" s="9">
        <v>53</v>
      </c>
      <c r="T80" s="10">
        <v>46</v>
      </c>
      <c r="U80" s="15">
        <v>46</v>
      </c>
      <c r="V80" s="16">
        <v>45</v>
      </c>
      <c r="W80" s="9">
        <f t="shared" si="17"/>
        <v>116</v>
      </c>
      <c r="X80" s="10">
        <f t="shared" si="17"/>
        <v>123</v>
      </c>
      <c r="Y80" s="15">
        <f t="shared" si="17"/>
        <v>123</v>
      </c>
      <c r="Z80" s="16">
        <f t="shared" si="17"/>
        <v>124</v>
      </c>
      <c r="AA80" s="10">
        <f t="shared" si="18"/>
        <v>7</v>
      </c>
      <c r="AB80" s="15">
        <f t="shared" si="18"/>
        <v>0</v>
      </c>
      <c r="AC80" s="16">
        <f t="shared" si="18"/>
        <v>1</v>
      </c>
      <c r="AD80" s="11">
        <v>8125</v>
      </c>
      <c r="AE80" s="24">
        <v>8125</v>
      </c>
      <c r="AF80" s="14" t="s">
        <v>45</v>
      </c>
    </row>
    <row r="81" spans="1:32" x14ac:dyDescent="0.25">
      <c r="A81" s="6">
        <v>79</v>
      </c>
      <c r="B81" s="21" t="s">
        <v>198</v>
      </c>
      <c r="C81" s="7" t="s">
        <v>199</v>
      </c>
      <c r="D81" s="7" t="s">
        <v>35</v>
      </c>
      <c r="E81" s="7" t="s">
        <v>189</v>
      </c>
      <c r="F81" s="7" t="s">
        <v>37</v>
      </c>
      <c r="G81" s="7" t="s">
        <v>38</v>
      </c>
      <c r="H81" s="7" t="s">
        <v>200</v>
      </c>
      <c r="I81" s="7" t="s">
        <v>191</v>
      </c>
      <c r="J81" s="7" t="s">
        <v>201</v>
      </c>
      <c r="K81" s="7" t="s">
        <v>202</v>
      </c>
      <c r="L81" s="7" t="s">
        <v>1</v>
      </c>
      <c r="M81" s="8" t="s">
        <v>55</v>
      </c>
      <c r="N81" s="7" t="s">
        <v>62</v>
      </c>
      <c r="O81" s="9">
        <v>204</v>
      </c>
      <c r="P81" s="10">
        <v>206</v>
      </c>
      <c r="Q81" s="15">
        <v>206</v>
      </c>
      <c r="R81" s="16">
        <v>206</v>
      </c>
      <c r="S81" s="9">
        <v>42</v>
      </c>
      <c r="T81" s="10">
        <v>39</v>
      </c>
      <c r="U81" s="15">
        <v>39</v>
      </c>
      <c r="V81" s="16">
        <v>34</v>
      </c>
      <c r="W81" s="9">
        <f t="shared" si="17"/>
        <v>162</v>
      </c>
      <c r="X81" s="10">
        <f t="shared" si="17"/>
        <v>167</v>
      </c>
      <c r="Y81" s="15">
        <f t="shared" si="17"/>
        <v>167</v>
      </c>
      <c r="Z81" s="16">
        <f t="shared" si="17"/>
        <v>172</v>
      </c>
      <c r="AA81" s="10">
        <f t="shared" si="18"/>
        <v>5</v>
      </c>
      <c r="AB81" s="15">
        <f t="shared" si="18"/>
        <v>0</v>
      </c>
      <c r="AC81" s="16">
        <f t="shared" si="18"/>
        <v>5</v>
      </c>
      <c r="AD81" s="11">
        <v>8125</v>
      </c>
      <c r="AE81" s="24">
        <v>40625</v>
      </c>
      <c r="AF81" s="14" t="s">
        <v>141</v>
      </c>
    </row>
    <row r="82" spans="1:32" x14ac:dyDescent="0.25">
      <c r="A82" s="6">
        <v>80</v>
      </c>
      <c r="B82" s="21" t="s">
        <v>203</v>
      </c>
      <c r="C82" s="7" t="s">
        <v>204</v>
      </c>
      <c r="D82" s="7" t="s">
        <v>70</v>
      </c>
      <c r="E82" s="7" t="s">
        <v>97</v>
      </c>
      <c r="F82" s="7" t="s">
        <v>49</v>
      </c>
      <c r="G82" s="7" t="s">
        <v>50</v>
      </c>
      <c r="H82" s="7" t="s">
        <v>200</v>
      </c>
      <c r="I82" s="7" t="s">
        <v>191</v>
      </c>
      <c r="J82" s="7" t="s">
        <v>205</v>
      </c>
      <c r="K82" s="7" t="s">
        <v>206</v>
      </c>
      <c r="L82" s="7" t="s">
        <v>1</v>
      </c>
      <c r="M82" s="8" t="s">
        <v>55</v>
      </c>
      <c r="N82" s="7" t="s">
        <v>62</v>
      </c>
      <c r="O82" s="9">
        <v>127</v>
      </c>
      <c r="P82" s="10">
        <v>126</v>
      </c>
      <c r="Q82" s="15">
        <v>126</v>
      </c>
      <c r="R82" s="16">
        <v>126</v>
      </c>
      <c r="S82" s="9">
        <v>59</v>
      </c>
      <c r="T82" s="10">
        <v>27</v>
      </c>
      <c r="U82" s="15">
        <v>27</v>
      </c>
      <c r="V82" s="16">
        <v>11</v>
      </c>
      <c r="W82" s="9">
        <f t="shared" si="17"/>
        <v>68</v>
      </c>
      <c r="X82" s="10">
        <f t="shared" si="17"/>
        <v>99</v>
      </c>
      <c r="Y82" s="15">
        <f t="shared" si="17"/>
        <v>99</v>
      </c>
      <c r="Z82" s="16">
        <f t="shared" si="17"/>
        <v>115</v>
      </c>
      <c r="AA82" s="10">
        <f t="shared" si="18"/>
        <v>31</v>
      </c>
      <c r="AB82" s="15">
        <f t="shared" si="18"/>
        <v>0</v>
      </c>
      <c r="AC82" s="16">
        <f t="shared" si="18"/>
        <v>16</v>
      </c>
      <c r="AD82" s="11">
        <v>8125</v>
      </c>
      <c r="AE82" s="24">
        <v>130000</v>
      </c>
      <c r="AF82" s="14" t="s">
        <v>45</v>
      </c>
    </row>
    <row r="83" spans="1:32" x14ac:dyDescent="0.25">
      <c r="A83" s="6">
        <v>81</v>
      </c>
      <c r="B83" s="21" t="s">
        <v>304</v>
      </c>
      <c r="C83" s="7" t="s">
        <v>305</v>
      </c>
      <c r="D83" s="7" t="s">
        <v>70</v>
      </c>
      <c r="E83" s="7" t="s">
        <v>189</v>
      </c>
      <c r="F83" s="7" t="s">
        <v>37</v>
      </c>
      <c r="G83" s="7" t="s">
        <v>38</v>
      </c>
      <c r="H83" s="7" t="s">
        <v>200</v>
      </c>
      <c r="I83" s="7" t="s">
        <v>191</v>
      </c>
      <c r="J83" s="7" t="s">
        <v>306</v>
      </c>
      <c r="K83" s="7" t="s">
        <v>307</v>
      </c>
      <c r="L83" s="7" t="s">
        <v>1</v>
      </c>
      <c r="M83" s="8" t="s">
        <v>55</v>
      </c>
      <c r="N83" s="7" t="s">
        <v>217</v>
      </c>
      <c r="O83" s="9">
        <v>103</v>
      </c>
      <c r="P83" s="10">
        <v>103</v>
      </c>
      <c r="Q83" s="15">
        <v>103</v>
      </c>
      <c r="R83" s="16">
        <v>103</v>
      </c>
      <c r="S83" s="9">
        <v>5</v>
      </c>
      <c r="T83" s="10">
        <v>6</v>
      </c>
      <c r="U83" s="15">
        <v>6</v>
      </c>
      <c r="V83" s="16">
        <v>3</v>
      </c>
      <c r="W83" s="9">
        <f t="shared" si="17"/>
        <v>98</v>
      </c>
      <c r="X83" s="10">
        <f t="shared" si="17"/>
        <v>97</v>
      </c>
      <c r="Y83" s="15">
        <f t="shared" si="17"/>
        <v>97</v>
      </c>
      <c r="Z83" s="16">
        <f t="shared" si="17"/>
        <v>100</v>
      </c>
      <c r="AA83" s="10">
        <f t="shared" si="18"/>
        <v>-1</v>
      </c>
      <c r="AB83" s="15">
        <f>Y83-W83</f>
        <v>-1</v>
      </c>
      <c r="AC83" s="16">
        <f>Z83-W83</f>
        <v>2</v>
      </c>
      <c r="AD83" s="11">
        <v>8125</v>
      </c>
      <c r="AE83" s="24">
        <v>16250</v>
      </c>
      <c r="AF83" s="14" t="s">
        <v>45</v>
      </c>
    </row>
    <row r="84" spans="1:32" x14ac:dyDescent="0.25">
      <c r="A84" s="6">
        <v>82</v>
      </c>
      <c r="B84" s="21" t="s">
        <v>207</v>
      </c>
      <c r="C84" s="7" t="s">
        <v>208</v>
      </c>
      <c r="D84" s="7" t="s">
        <v>35</v>
      </c>
      <c r="E84" s="7" t="s">
        <v>48</v>
      </c>
      <c r="F84" s="7" t="s">
        <v>49</v>
      </c>
      <c r="G84" s="7" t="s">
        <v>50</v>
      </c>
      <c r="H84" s="7" t="s">
        <v>200</v>
      </c>
      <c r="I84" s="7" t="s">
        <v>191</v>
      </c>
      <c r="J84" s="7" t="s">
        <v>209</v>
      </c>
      <c r="K84" s="7" t="s">
        <v>210</v>
      </c>
      <c r="L84" s="7" t="s">
        <v>1</v>
      </c>
      <c r="M84" s="8" t="s">
        <v>55</v>
      </c>
      <c r="N84" s="7" t="s">
        <v>62</v>
      </c>
      <c r="O84" s="9">
        <v>298</v>
      </c>
      <c r="P84" s="10">
        <v>311</v>
      </c>
      <c r="Q84" s="15">
        <v>451</v>
      </c>
      <c r="R84" s="16">
        <v>538</v>
      </c>
      <c r="S84" s="9">
        <v>125</v>
      </c>
      <c r="T84" s="10">
        <v>61</v>
      </c>
      <c r="U84" s="15">
        <v>61</v>
      </c>
      <c r="V84" s="16">
        <v>78</v>
      </c>
      <c r="W84" s="9">
        <f t="shared" si="17"/>
        <v>173</v>
      </c>
      <c r="X84" s="10">
        <f t="shared" si="17"/>
        <v>250</v>
      </c>
      <c r="Y84" s="15">
        <f t="shared" si="17"/>
        <v>390</v>
      </c>
      <c r="Z84" s="16">
        <f t="shared" si="17"/>
        <v>460</v>
      </c>
      <c r="AA84" s="10">
        <f t="shared" si="18"/>
        <v>77</v>
      </c>
      <c r="AB84" s="15">
        <f t="shared" si="18"/>
        <v>140</v>
      </c>
      <c r="AC84" s="16">
        <f t="shared" si="18"/>
        <v>70</v>
      </c>
      <c r="AD84" s="11">
        <v>8125</v>
      </c>
      <c r="AE84" s="24">
        <v>568750</v>
      </c>
      <c r="AF84" s="14" t="s">
        <v>45</v>
      </c>
    </row>
    <row r="85" spans="1:32" x14ac:dyDescent="0.25">
      <c r="A85" s="6">
        <v>83</v>
      </c>
      <c r="B85" s="21" t="s">
        <v>211</v>
      </c>
      <c r="C85" s="7" t="s">
        <v>212</v>
      </c>
      <c r="D85" s="7" t="s">
        <v>35</v>
      </c>
      <c r="E85" s="7" t="s">
        <v>189</v>
      </c>
      <c r="F85" s="7" t="s">
        <v>37</v>
      </c>
      <c r="G85" s="7" t="s">
        <v>38</v>
      </c>
      <c r="H85" s="7" t="s">
        <v>200</v>
      </c>
      <c r="I85" s="7" t="s">
        <v>191</v>
      </c>
      <c r="J85" s="7" t="s">
        <v>213</v>
      </c>
      <c r="K85" s="7" t="s">
        <v>214</v>
      </c>
      <c r="L85" s="7" t="s">
        <v>1</v>
      </c>
      <c r="M85" s="8" t="s">
        <v>43</v>
      </c>
      <c r="N85" s="7" t="s">
        <v>44</v>
      </c>
      <c r="O85" s="9">
        <v>431</v>
      </c>
      <c r="P85" s="10">
        <v>429</v>
      </c>
      <c r="Q85" s="15">
        <v>429</v>
      </c>
      <c r="R85" s="16">
        <v>424</v>
      </c>
      <c r="S85" s="9">
        <v>178</v>
      </c>
      <c r="T85" s="10">
        <v>91</v>
      </c>
      <c r="U85" s="15">
        <v>91</v>
      </c>
      <c r="V85" s="16">
        <v>75</v>
      </c>
      <c r="W85" s="9">
        <f t="shared" si="17"/>
        <v>253</v>
      </c>
      <c r="X85" s="10">
        <f t="shared" si="17"/>
        <v>338</v>
      </c>
      <c r="Y85" s="15">
        <f t="shared" si="17"/>
        <v>338</v>
      </c>
      <c r="Z85" s="16">
        <f t="shared" si="17"/>
        <v>349</v>
      </c>
      <c r="AA85" s="10">
        <f t="shared" si="18"/>
        <v>85</v>
      </c>
      <c r="AB85" s="15">
        <f t="shared" si="18"/>
        <v>0</v>
      </c>
      <c r="AC85" s="16">
        <f t="shared" si="18"/>
        <v>11</v>
      </c>
      <c r="AD85" s="11">
        <v>8125</v>
      </c>
      <c r="AE85" s="24">
        <v>89375</v>
      </c>
      <c r="AF85" s="14" t="s">
        <v>45</v>
      </c>
    </row>
    <row r="86" spans="1:32" x14ac:dyDescent="0.25">
      <c r="A86" s="6">
        <v>84</v>
      </c>
      <c r="B86" s="21" t="s">
        <v>215</v>
      </c>
      <c r="C86" s="7" t="s">
        <v>216</v>
      </c>
      <c r="D86" s="7" t="s">
        <v>70</v>
      </c>
      <c r="E86" s="7" t="s">
        <v>189</v>
      </c>
      <c r="F86" s="7" t="s">
        <v>37</v>
      </c>
      <c r="G86" s="7" t="s">
        <v>38</v>
      </c>
      <c r="H86" s="7" t="s">
        <v>200</v>
      </c>
      <c r="I86" s="7" t="s">
        <v>191</v>
      </c>
      <c r="J86" s="7" t="s">
        <v>213</v>
      </c>
      <c r="K86" s="7" t="s">
        <v>214</v>
      </c>
      <c r="L86" s="7" t="s">
        <v>1</v>
      </c>
      <c r="M86" s="8" t="s">
        <v>43</v>
      </c>
      <c r="N86" s="7" t="s">
        <v>217</v>
      </c>
      <c r="O86" s="9">
        <v>158</v>
      </c>
      <c r="P86" s="10">
        <v>150</v>
      </c>
      <c r="Q86" s="15">
        <v>170</v>
      </c>
      <c r="R86" s="16">
        <v>170</v>
      </c>
      <c r="S86" s="9">
        <v>75</v>
      </c>
      <c r="T86" s="10">
        <v>24</v>
      </c>
      <c r="U86" s="15">
        <v>24</v>
      </c>
      <c r="V86" s="16">
        <v>20</v>
      </c>
      <c r="W86" s="9">
        <f t="shared" si="17"/>
        <v>83</v>
      </c>
      <c r="X86" s="10">
        <f t="shared" si="17"/>
        <v>126</v>
      </c>
      <c r="Y86" s="15">
        <f t="shared" si="17"/>
        <v>146</v>
      </c>
      <c r="Z86" s="16">
        <f t="shared" si="17"/>
        <v>150</v>
      </c>
      <c r="AA86" s="10">
        <f t="shared" si="18"/>
        <v>43</v>
      </c>
      <c r="AB86" s="15">
        <f t="shared" si="18"/>
        <v>20</v>
      </c>
      <c r="AC86" s="16">
        <f t="shared" si="18"/>
        <v>4</v>
      </c>
      <c r="AD86" s="11">
        <v>8125</v>
      </c>
      <c r="AE86" s="24">
        <v>32500</v>
      </c>
      <c r="AF86" s="14" t="s">
        <v>45</v>
      </c>
    </row>
    <row r="87" spans="1:32" x14ac:dyDescent="0.25">
      <c r="A87" s="6">
        <v>85</v>
      </c>
      <c r="B87" s="21" t="s">
        <v>308</v>
      </c>
      <c r="C87" s="7" t="s">
        <v>309</v>
      </c>
      <c r="D87" s="7" t="s">
        <v>70</v>
      </c>
      <c r="E87" s="7" t="s">
        <v>97</v>
      </c>
      <c r="F87" s="7" t="s">
        <v>49</v>
      </c>
      <c r="G87" s="7" t="s">
        <v>50</v>
      </c>
      <c r="H87" s="7" t="s">
        <v>200</v>
      </c>
      <c r="I87" s="7" t="s">
        <v>191</v>
      </c>
      <c r="J87" s="7" t="s">
        <v>310</v>
      </c>
      <c r="K87" s="7" t="s">
        <v>311</v>
      </c>
      <c r="L87" s="7" t="s">
        <v>1</v>
      </c>
      <c r="M87" s="8" t="s">
        <v>55</v>
      </c>
      <c r="N87" s="7" t="s">
        <v>44</v>
      </c>
      <c r="O87" s="9">
        <v>347</v>
      </c>
      <c r="P87" s="10">
        <v>347</v>
      </c>
      <c r="Q87" s="15">
        <v>347</v>
      </c>
      <c r="R87" s="16">
        <v>348</v>
      </c>
      <c r="S87" s="9">
        <v>46</v>
      </c>
      <c r="T87" s="10">
        <v>46</v>
      </c>
      <c r="U87" s="15">
        <v>46</v>
      </c>
      <c r="V87" s="16">
        <v>42</v>
      </c>
      <c r="W87" s="9">
        <f t="shared" si="17"/>
        <v>301</v>
      </c>
      <c r="X87" s="10">
        <f t="shared" si="17"/>
        <v>301</v>
      </c>
      <c r="Y87" s="15">
        <f t="shared" si="17"/>
        <v>301</v>
      </c>
      <c r="Z87" s="16">
        <f t="shared" si="17"/>
        <v>306</v>
      </c>
      <c r="AA87" s="10">
        <f t="shared" si="18"/>
        <v>0</v>
      </c>
      <c r="AB87" s="15">
        <f t="shared" si="18"/>
        <v>0</v>
      </c>
      <c r="AC87" s="16">
        <f t="shared" si="18"/>
        <v>5</v>
      </c>
      <c r="AD87" s="11">
        <v>8125</v>
      </c>
      <c r="AE87" s="24">
        <v>40625</v>
      </c>
      <c r="AF87" s="14" t="s">
        <v>45</v>
      </c>
    </row>
    <row r="88" spans="1:32" x14ac:dyDescent="0.25">
      <c r="A88" s="6">
        <v>86</v>
      </c>
      <c r="B88" s="21" t="s">
        <v>218</v>
      </c>
      <c r="C88" s="7" t="s">
        <v>219</v>
      </c>
      <c r="D88" s="7" t="s">
        <v>70</v>
      </c>
      <c r="E88" s="7" t="s">
        <v>189</v>
      </c>
      <c r="F88" s="7" t="s">
        <v>37</v>
      </c>
      <c r="G88" s="7" t="s">
        <v>38</v>
      </c>
      <c r="H88" s="7" t="s">
        <v>200</v>
      </c>
      <c r="I88" s="7" t="s">
        <v>191</v>
      </c>
      <c r="J88" s="7" t="s">
        <v>220</v>
      </c>
      <c r="K88" s="7" t="s">
        <v>221</v>
      </c>
      <c r="L88" s="7" t="s">
        <v>1</v>
      </c>
      <c r="M88" s="8" t="s">
        <v>55</v>
      </c>
      <c r="N88" s="7" t="s">
        <v>62</v>
      </c>
      <c r="O88" s="9">
        <v>103</v>
      </c>
      <c r="P88" s="10">
        <v>103</v>
      </c>
      <c r="Q88" s="15">
        <v>103</v>
      </c>
      <c r="R88" s="16">
        <v>103</v>
      </c>
      <c r="S88" s="9">
        <v>51</v>
      </c>
      <c r="T88" s="10">
        <v>49</v>
      </c>
      <c r="U88" s="15">
        <v>49</v>
      </c>
      <c r="V88" s="16">
        <v>42</v>
      </c>
      <c r="W88" s="9">
        <f t="shared" si="17"/>
        <v>52</v>
      </c>
      <c r="X88" s="10">
        <f t="shared" si="17"/>
        <v>54</v>
      </c>
      <c r="Y88" s="15">
        <f t="shared" si="17"/>
        <v>54</v>
      </c>
      <c r="Z88" s="16">
        <f t="shared" si="17"/>
        <v>61</v>
      </c>
      <c r="AA88" s="10">
        <f t="shared" si="18"/>
        <v>2</v>
      </c>
      <c r="AB88" s="15">
        <f t="shared" si="18"/>
        <v>0</v>
      </c>
      <c r="AC88" s="16">
        <f t="shared" si="18"/>
        <v>7</v>
      </c>
      <c r="AD88" s="11">
        <v>8125</v>
      </c>
      <c r="AE88" s="24">
        <v>56875</v>
      </c>
      <c r="AF88" s="14" t="s">
        <v>164</v>
      </c>
    </row>
    <row r="89" spans="1:32" x14ac:dyDescent="0.25">
      <c r="A89" s="6">
        <v>87</v>
      </c>
      <c r="B89" s="21" t="s">
        <v>312</v>
      </c>
      <c r="C89" s="7" t="s">
        <v>313</v>
      </c>
      <c r="D89" s="7" t="s">
        <v>35</v>
      </c>
      <c r="E89" s="7" t="s">
        <v>189</v>
      </c>
      <c r="F89" s="7" t="s">
        <v>37</v>
      </c>
      <c r="G89" s="7" t="s">
        <v>38</v>
      </c>
      <c r="H89" s="7" t="s">
        <v>200</v>
      </c>
      <c r="I89" s="7" t="s">
        <v>191</v>
      </c>
      <c r="J89" s="7" t="s">
        <v>314</v>
      </c>
      <c r="K89" s="7" t="s">
        <v>315</v>
      </c>
      <c r="L89" s="7" t="s">
        <v>1</v>
      </c>
      <c r="M89" s="8" t="s">
        <v>55</v>
      </c>
      <c r="N89" s="7" t="s">
        <v>62</v>
      </c>
      <c r="O89" s="9">
        <v>73</v>
      </c>
      <c r="P89" s="10">
        <v>73</v>
      </c>
      <c r="Q89" s="15">
        <v>73</v>
      </c>
      <c r="R89" s="16">
        <v>74</v>
      </c>
      <c r="S89" s="9">
        <v>70</v>
      </c>
      <c r="T89" s="10">
        <v>67</v>
      </c>
      <c r="U89" s="15">
        <v>67</v>
      </c>
      <c r="V89" s="16">
        <v>0</v>
      </c>
      <c r="W89" s="9">
        <f t="shared" si="17"/>
        <v>3</v>
      </c>
      <c r="X89" s="10">
        <f t="shared" si="17"/>
        <v>6</v>
      </c>
      <c r="Y89" s="15">
        <f t="shared" si="17"/>
        <v>6</v>
      </c>
      <c r="Z89" s="16">
        <f t="shared" si="17"/>
        <v>74</v>
      </c>
      <c r="AA89" s="10">
        <f t="shared" si="18"/>
        <v>3</v>
      </c>
      <c r="AB89" s="15">
        <f t="shared" si="18"/>
        <v>0</v>
      </c>
      <c r="AC89" s="16">
        <f t="shared" si="18"/>
        <v>68</v>
      </c>
      <c r="AD89" s="11">
        <v>8125</v>
      </c>
      <c r="AE89" s="24">
        <v>284376</v>
      </c>
      <c r="AF89" s="14" t="s">
        <v>45</v>
      </c>
    </row>
    <row r="90" spans="1:32" x14ac:dyDescent="0.25">
      <c r="A90" s="6">
        <v>88</v>
      </c>
      <c r="B90" s="21" t="s">
        <v>222</v>
      </c>
      <c r="C90" s="7" t="s">
        <v>223</v>
      </c>
      <c r="D90" s="7" t="s">
        <v>35</v>
      </c>
      <c r="E90" s="7" t="s">
        <v>189</v>
      </c>
      <c r="F90" s="7" t="s">
        <v>37</v>
      </c>
      <c r="G90" s="7" t="s">
        <v>38</v>
      </c>
      <c r="H90" s="7" t="s">
        <v>200</v>
      </c>
      <c r="I90" s="7" t="s">
        <v>191</v>
      </c>
      <c r="J90" s="7" t="s">
        <v>224</v>
      </c>
      <c r="K90" s="7" t="s">
        <v>225</v>
      </c>
      <c r="L90" s="7" t="s">
        <v>1</v>
      </c>
      <c r="M90" s="8" t="s">
        <v>55</v>
      </c>
      <c r="N90" s="7" t="s">
        <v>62</v>
      </c>
      <c r="O90" s="9">
        <v>237</v>
      </c>
      <c r="P90" s="10">
        <v>237</v>
      </c>
      <c r="Q90" s="15">
        <v>237</v>
      </c>
      <c r="R90" s="16">
        <v>277</v>
      </c>
      <c r="S90" s="9">
        <v>134</v>
      </c>
      <c r="T90" s="10">
        <v>35</v>
      </c>
      <c r="U90" s="15">
        <v>35</v>
      </c>
      <c r="V90" s="16">
        <v>44</v>
      </c>
      <c r="W90" s="9">
        <f t="shared" si="17"/>
        <v>103</v>
      </c>
      <c r="X90" s="10">
        <f t="shared" si="17"/>
        <v>202</v>
      </c>
      <c r="Y90" s="15">
        <f t="shared" si="17"/>
        <v>202</v>
      </c>
      <c r="Z90" s="16">
        <f t="shared" si="17"/>
        <v>233</v>
      </c>
      <c r="AA90" s="10">
        <f t="shared" si="18"/>
        <v>99</v>
      </c>
      <c r="AB90" s="15">
        <f t="shared" si="18"/>
        <v>0</v>
      </c>
      <c r="AC90" s="16">
        <f t="shared" si="18"/>
        <v>31</v>
      </c>
      <c r="AD90" s="11">
        <v>8125</v>
      </c>
      <c r="AE90" s="24">
        <v>251875</v>
      </c>
      <c r="AF90" s="14" t="s">
        <v>45</v>
      </c>
    </row>
    <row r="91" spans="1:32" x14ac:dyDescent="0.25">
      <c r="A91" s="6">
        <v>89</v>
      </c>
      <c r="B91" s="21" t="s">
        <v>226</v>
      </c>
      <c r="C91" s="7" t="s">
        <v>227</v>
      </c>
      <c r="D91" s="7" t="s">
        <v>70</v>
      </c>
      <c r="E91" s="7" t="s">
        <v>97</v>
      </c>
      <c r="F91" s="7" t="s">
        <v>49</v>
      </c>
      <c r="G91" s="7" t="s">
        <v>50</v>
      </c>
      <c r="H91" s="7" t="s">
        <v>200</v>
      </c>
      <c r="I91" s="7" t="s">
        <v>191</v>
      </c>
      <c r="J91" s="7" t="s">
        <v>228</v>
      </c>
      <c r="K91" s="7" t="s">
        <v>229</v>
      </c>
      <c r="L91" s="7" t="s">
        <v>1</v>
      </c>
      <c r="M91" s="8" t="s">
        <v>43</v>
      </c>
      <c r="N91" s="7" t="s">
        <v>62</v>
      </c>
      <c r="O91" s="9">
        <v>159</v>
      </c>
      <c r="P91" s="10">
        <v>157</v>
      </c>
      <c r="Q91" s="15">
        <v>157</v>
      </c>
      <c r="R91" s="16">
        <v>175</v>
      </c>
      <c r="S91" s="9">
        <v>85</v>
      </c>
      <c r="T91" s="10">
        <v>82</v>
      </c>
      <c r="U91" s="15">
        <v>82</v>
      </c>
      <c r="V91" s="16">
        <v>84</v>
      </c>
      <c r="W91" s="9">
        <f t="shared" si="17"/>
        <v>74</v>
      </c>
      <c r="X91" s="10">
        <f t="shared" si="17"/>
        <v>75</v>
      </c>
      <c r="Y91" s="15">
        <f t="shared" si="17"/>
        <v>75</v>
      </c>
      <c r="Z91" s="16">
        <f t="shared" si="17"/>
        <v>91</v>
      </c>
      <c r="AA91" s="10">
        <f t="shared" si="18"/>
        <v>1</v>
      </c>
      <c r="AB91" s="15">
        <f t="shared" si="18"/>
        <v>0</v>
      </c>
      <c r="AC91" s="16">
        <f t="shared" si="18"/>
        <v>16</v>
      </c>
      <c r="AD91" s="11">
        <v>8125</v>
      </c>
      <c r="AE91" s="24">
        <v>130000</v>
      </c>
      <c r="AF91" s="14" t="s">
        <v>164</v>
      </c>
    </row>
    <row r="92" spans="1:32" x14ac:dyDescent="0.25">
      <c r="A92" s="6">
        <v>90</v>
      </c>
      <c r="B92" s="21" t="s">
        <v>230</v>
      </c>
      <c r="C92" s="7" t="s">
        <v>231</v>
      </c>
      <c r="D92" s="7" t="s">
        <v>35</v>
      </c>
      <c r="E92" s="7" t="s">
        <v>189</v>
      </c>
      <c r="F92" s="7" t="s">
        <v>37</v>
      </c>
      <c r="G92" s="7" t="s">
        <v>38</v>
      </c>
      <c r="H92" s="7" t="s">
        <v>200</v>
      </c>
      <c r="I92" s="7" t="s">
        <v>191</v>
      </c>
      <c r="J92" s="7" t="s">
        <v>232</v>
      </c>
      <c r="K92" s="7" t="s">
        <v>233</v>
      </c>
      <c r="L92" s="7" t="s">
        <v>1</v>
      </c>
      <c r="M92" s="8" t="s">
        <v>43</v>
      </c>
      <c r="N92" s="7" t="s">
        <v>62</v>
      </c>
      <c r="O92" s="9">
        <v>93</v>
      </c>
      <c r="P92" s="10">
        <v>93</v>
      </c>
      <c r="Q92" s="15">
        <v>93</v>
      </c>
      <c r="R92" s="16">
        <v>102</v>
      </c>
      <c r="S92" s="9">
        <v>50</v>
      </c>
      <c r="T92" s="10">
        <v>42</v>
      </c>
      <c r="U92" s="15">
        <v>42</v>
      </c>
      <c r="V92" s="16">
        <v>11</v>
      </c>
      <c r="W92" s="9">
        <f t="shared" si="17"/>
        <v>43</v>
      </c>
      <c r="X92" s="10">
        <f t="shared" si="17"/>
        <v>51</v>
      </c>
      <c r="Y92" s="15">
        <f t="shared" si="17"/>
        <v>51</v>
      </c>
      <c r="Z92" s="16">
        <f t="shared" si="17"/>
        <v>91</v>
      </c>
      <c r="AA92" s="10">
        <f t="shared" si="18"/>
        <v>8</v>
      </c>
      <c r="AB92" s="15">
        <f t="shared" si="18"/>
        <v>0</v>
      </c>
      <c r="AC92" s="16">
        <f t="shared" si="18"/>
        <v>40</v>
      </c>
      <c r="AD92" s="11">
        <v>8125</v>
      </c>
      <c r="AE92" s="24">
        <v>325000</v>
      </c>
      <c r="AF92" s="14" t="s">
        <v>164</v>
      </c>
    </row>
    <row r="93" spans="1:32" x14ac:dyDescent="0.25">
      <c r="A93" s="6">
        <v>91</v>
      </c>
      <c r="B93" s="21" t="s">
        <v>316</v>
      </c>
      <c r="C93" s="7" t="s">
        <v>317</v>
      </c>
      <c r="D93" s="7" t="s">
        <v>35</v>
      </c>
      <c r="E93" s="7" t="s">
        <v>48</v>
      </c>
      <c r="F93" s="7" t="s">
        <v>49</v>
      </c>
      <c r="G93" s="7" t="s">
        <v>50</v>
      </c>
      <c r="H93" s="7" t="s">
        <v>200</v>
      </c>
      <c r="I93" s="7" t="s">
        <v>191</v>
      </c>
      <c r="J93" s="7" t="s">
        <v>318</v>
      </c>
      <c r="K93" s="7" t="s">
        <v>319</v>
      </c>
      <c r="L93" s="7" t="s">
        <v>1</v>
      </c>
      <c r="M93" s="8" t="s">
        <v>43</v>
      </c>
      <c r="N93" s="7" t="s">
        <v>62</v>
      </c>
      <c r="O93" s="9">
        <v>65</v>
      </c>
      <c r="P93" s="10">
        <v>65</v>
      </c>
      <c r="Q93" s="15">
        <v>65</v>
      </c>
      <c r="R93" s="16">
        <v>64</v>
      </c>
      <c r="S93" s="9">
        <v>60</v>
      </c>
      <c r="T93" s="10">
        <v>60</v>
      </c>
      <c r="U93" s="15">
        <v>60</v>
      </c>
      <c r="V93" s="16">
        <v>36</v>
      </c>
      <c r="W93" s="9">
        <f t="shared" si="17"/>
        <v>5</v>
      </c>
      <c r="X93" s="10">
        <f t="shared" si="17"/>
        <v>5</v>
      </c>
      <c r="Y93" s="15">
        <f t="shared" si="17"/>
        <v>5</v>
      </c>
      <c r="Z93" s="16">
        <f t="shared" si="17"/>
        <v>28</v>
      </c>
      <c r="AA93" s="10">
        <f t="shared" si="18"/>
        <v>0</v>
      </c>
      <c r="AB93" s="15">
        <f t="shared" si="18"/>
        <v>0</v>
      </c>
      <c r="AC93" s="16">
        <f t="shared" si="18"/>
        <v>23</v>
      </c>
      <c r="AD93" s="11">
        <v>8125</v>
      </c>
      <c r="AE93" s="24">
        <v>13000</v>
      </c>
      <c r="AF93" s="14" t="s">
        <v>164</v>
      </c>
    </row>
    <row r="94" spans="1:32" x14ac:dyDescent="0.25">
      <c r="A94" s="6">
        <v>92</v>
      </c>
      <c r="B94" s="21" t="s">
        <v>234</v>
      </c>
      <c r="C94" s="7" t="s">
        <v>235</v>
      </c>
      <c r="D94" s="7" t="s">
        <v>70</v>
      </c>
      <c r="E94" s="7" t="s">
        <v>189</v>
      </c>
      <c r="F94" s="7" t="s">
        <v>37</v>
      </c>
      <c r="G94" s="7" t="s">
        <v>38</v>
      </c>
      <c r="H94" s="7" t="s">
        <v>200</v>
      </c>
      <c r="I94" s="7" t="s">
        <v>191</v>
      </c>
      <c r="J94" s="7" t="s">
        <v>232</v>
      </c>
      <c r="K94" s="7" t="s">
        <v>233</v>
      </c>
      <c r="L94" s="7" t="s">
        <v>1</v>
      </c>
      <c r="M94" s="8" t="s">
        <v>55</v>
      </c>
      <c r="N94" s="7" t="s">
        <v>62</v>
      </c>
      <c r="O94" s="9">
        <v>48</v>
      </c>
      <c r="P94" s="10">
        <v>49</v>
      </c>
      <c r="Q94" s="15">
        <v>49</v>
      </c>
      <c r="R94" s="16">
        <v>53</v>
      </c>
      <c r="S94" s="9">
        <v>37</v>
      </c>
      <c r="T94" s="10">
        <v>32</v>
      </c>
      <c r="U94" s="15">
        <v>32</v>
      </c>
      <c r="V94" s="16">
        <v>31</v>
      </c>
      <c r="W94" s="9">
        <f t="shared" si="17"/>
        <v>11</v>
      </c>
      <c r="X94" s="10">
        <f t="shared" si="17"/>
        <v>17</v>
      </c>
      <c r="Y94" s="15">
        <f t="shared" si="17"/>
        <v>17</v>
      </c>
      <c r="Z94" s="16">
        <f t="shared" si="17"/>
        <v>22</v>
      </c>
      <c r="AA94" s="10">
        <f t="shared" si="18"/>
        <v>6</v>
      </c>
      <c r="AB94" s="15">
        <f t="shared" si="18"/>
        <v>0</v>
      </c>
      <c r="AC94" s="16">
        <f t="shared" si="18"/>
        <v>5</v>
      </c>
      <c r="AD94" s="11">
        <v>8125</v>
      </c>
      <c r="AE94" s="24">
        <v>40625</v>
      </c>
      <c r="AF94" s="14" t="s">
        <v>164</v>
      </c>
    </row>
    <row r="95" spans="1:32" x14ac:dyDescent="0.25">
      <c r="A95" s="6">
        <v>93</v>
      </c>
      <c r="B95" s="21" t="s">
        <v>246</v>
      </c>
      <c r="C95" s="7" t="s">
        <v>247</v>
      </c>
      <c r="D95" s="7" t="s">
        <v>35</v>
      </c>
      <c r="E95" s="7" t="s">
        <v>189</v>
      </c>
      <c r="F95" s="7" t="s">
        <v>37</v>
      </c>
      <c r="G95" s="7" t="s">
        <v>38</v>
      </c>
      <c r="H95" s="7" t="s">
        <v>248</v>
      </c>
      <c r="I95" s="7" t="s">
        <v>191</v>
      </c>
      <c r="J95" s="7" t="s">
        <v>249</v>
      </c>
      <c r="K95" s="7" t="s">
        <v>250</v>
      </c>
      <c r="L95" s="7" t="s">
        <v>1</v>
      </c>
      <c r="M95" s="8" t="s">
        <v>55</v>
      </c>
      <c r="N95" s="7" t="s">
        <v>62</v>
      </c>
      <c r="O95" s="9">
        <v>131</v>
      </c>
      <c r="P95" s="10">
        <v>131</v>
      </c>
      <c r="Q95" s="15">
        <v>131</v>
      </c>
      <c r="R95" s="16">
        <v>118</v>
      </c>
      <c r="S95" s="9">
        <v>89</v>
      </c>
      <c r="T95" s="10">
        <v>79</v>
      </c>
      <c r="U95" s="15">
        <v>29</v>
      </c>
      <c r="V95" s="16">
        <v>7</v>
      </c>
      <c r="W95" s="9">
        <f t="shared" ref="W95:Z96" si="19">O95-S95</f>
        <v>42</v>
      </c>
      <c r="X95" s="10">
        <f t="shared" si="19"/>
        <v>52</v>
      </c>
      <c r="Y95" s="15">
        <f t="shared" si="19"/>
        <v>102</v>
      </c>
      <c r="Z95" s="16">
        <f t="shared" si="19"/>
        <v>111</v>
      </c>
      <c r="AA95" s="10">
        <f t="shared" ref="AA95:AC96" si="20">X95-W95</f>
        <v>10</v>
      </c>
      <c r="AB95" s="15">
        <f t="shared" si="20"/>
        <v>50</v>
      </c>
      <c r="AC95" s="16">
        <f t="shared" si="20"/>
        <v>9</v>
      </c>
      <c r="AD95" s="11">
        <v>8125</v>
      </c>
      <c r="AE95" s="24">
        <v>73125</v>
      </c>
      <c r="AF95" s="14" t="s">
        <v>164</v>
      </c>
    </row>
    <row r="96" spans="1:32" x14ac:dyDescent="0.25">
      <c r="A96" s="6">
        <v>94</v>
      </c>
      <c r="B96" s="21" t="s">
        <v>251</v>
      </c>
      <c r="C96" s="7" t="s">
        <v>252</v>
      </c>
      <c r="D96" s="7" t="s">
        <v>70</v>
      </c>
      <c r="E96" s="7" t="s">
        <v>189</v>
      </c>
      <c r="F96" s="7" t="s">
        <v>37</v>
      </c>
      <c r="G96" s="7" t="s">
        <v>38</v>
      </c>
      <c r="H96" s="7" t="s">
        <v>248</v>
      </c>
      <c r="I96" s="7" t="s">
        <v>191</v>
      </c>
      <c r="J96" s="7" t="s">
        <v>249</v>
      </c>
      <c r="K96" s="7" t="s">
        <v>250</v>
      </c>
      <c r="L96" s="7" t="s">
        <v>1</v>
      </c>
      <c r="M96" s="8" t="s">
        <v>55</v>
      </c>
      <c r="N96" s="7" t="s">
        <v>62</v>
      </c>
      <c r="O96" s="9">
        <v>23</v>
      </c>
      <c r="P96" s="10">
        <v>23</v>
      </c>
      <c r="Q96" s="15">
        <v>23</v>
      </c>
      <c r="R96" s="16">
        <v>22</v>
      </c>
      <c r="S96" s="9">
        <v>15</v>
      </c>
      <c r="T96" s="10">
        <v>12</v>
      </c>
      <c r="U96" s="15">
        <v>7</v>
      </c>
      <c r="V96" s="16">
        <v>3</v>
      </c>
      <c r="W96" s="9">
        <f t="shared" si="19"/>
        <v>8</v>
      </c>
      <c r="X96" s="9">
        <f t="shared" si="19"/>
        <v>11</v>
      </c>
      <c r="Y96" s="15">
        <f t="shared" si="19"/>
        <v>16</v>
      </c>
      <c r="Z96" s="16">
        <f t="shared" si="19"/>
        <v>19</v>
      </c>
      <c r="AA96" s="9">
        <f t="shared" si="20"/>
        <v>3</v>
      </c>
      <c r="AB96" s="15">
        <f t="shared" si="20"/>
        <v>5</v>
      </c>
      <c r="AC96" s="16">
        <f t="shared" si="20"/>
        <v>3</v>
      </c>
      <c r="AD96" s="11">
        <v>8125</v>
      </c>
      <c r="AE96" s="24">
        <v>24375</v>
      </c>
      <c r="AF96" s="14" t="s">
        <v>164</v>
      </c>
    </row>
    <row r="97" spans="1:32" x14ac:dyDescent="0.25">
      <c r="A97" s="6">
        <v>95</v>
      </c>
      <c r="B97" s="21" t="s">
        <v>33</v>
      </c>
      <c r="C97" s="7" t="s">
        <v>34</v>
      </c>
      <c r="D97" s="7" t="s">
        <v>35</v>
      </c>
      <c r="E97" s="7" t="s">
        <v>36</v>
      </c>
      <c r="F97" s="7" t="s">
        <v>37</v>
      </c>
      <c r="G97" s="7" t="s">
        <v>38</v>
      </c>
      <c r="H97" s="7" t="s">
        <v>39</v>
      </c>
      <c r="I97" s="7" t="s">
        <v>40</v>
      </c>
      <c r="J97" s="7" t="s">
        <v>41</v>
      </c>
      <c r="K97" s="7" t="s">
        <v>42</v>
      </c>
      <c r="L97" s="7" t="s">
        <v>1</v>
      </c>
      <c r="M97" s="8" t="s">
        <v>43</v>
      </c>
      <c r="N97" s="7" t="s">
        <v>44</v>
      </c>
      <c r="O97" s="9">
        <v>214</v>
      </c>
      <c r="P97" s="10">
        <v>214</v>
      </c>
      <c r="Q97" s="15">
        <v>214</v>
      </c>
      <c r="R97" s="16">
        <v>214</v>
      </c>
      <c r="S97" s="17">
        <v>213</v>
      </c>
      <c r="T97" s="17">
        <v>26</v>
      </c>
      <c r="U97" s="17">
        <v>25</v>
      </c>
      <c r="V97" s="17">
        <v>25</v>
      </c>
      <c r="W97" s="17">
        <v>25</v>
      </c>
      <c r="X97" s="17">
        <v>25</v>
      </c>
      <c r="Y97" s="17">
        <f t="shared" ref="Y97:AC112" si="21">O97-T97</f>
        <v>188</v>
      </c>
      <c r="Z97" s="17">
        <f t="shared" si="21"/>
        <v>189</v>
      </c>
      <c r="AA97" s="17">
        <f t="shared" si="21"/>
        <v>189</v>
      </c>
      <c r="AB97" s="17">
        <f t="shared" si="21"/>
        <v>189</v>
      </c>
      <c r="AC97" s="17">
        <f t="shared" si="21"/>
        <v>188</v>
      </c>
      <c r="AD97" s="17">
        <f t="shared" ref="AD97:AD112" si="22">Z97-Y97</f>
        <v>1</v>
      </c>
      <c r="AE97" s="24">
        <v>8125</v>
      </c>
      <c r="AF97" s="14" t="s">
        <v>45</v>
      </c>
    </row>
    <row r="98" spans="1:32" x14ac:dyDescent="0.25">
      <c r="A98" s="6">
        <v>96</v>
      </c>
      <c r="B98" s="21" t="s">
        <v>46</v>
      </c>
      <c r="C98" s="7" t="s">
        <v>47</v>
      </c>
      <c r="D98" s="7" t="s">
        <v>35</v>
      </c>
      <c r="E98" s="7" t="s">
        <v>48</v>
      </c>
      <c r="F98" s="7" t="s">
        <v>49</v>
      </c>
      <c r="G98" s="7" t="s">
        <v>50</v>
      </c>
      <c r="H98" s="7" t="s">
        <v>51</v>
      </c>
      <c r="I98" s="7" t="s">
        <v>52</v>
      </c>
      <c r="J98" s="7" t="s">
        <v>53</v>
      </c>
      <c r="K98" s="7" t="s">
        <v>54</v>
      </c>
      <c r="L98" s="7" t="s">
        <v>1</v>
      </c>
      <c r="M98" s="8" t="s">
        <v>55</v>
      </c>
      <c r="N98" s="7" t="s">
        <v>44</v>
      </c>
      <c r="O98" s="9">
        <v>529</v>
      </c>
      <c r="P98" s="10">
        <v>534</v>
      </c>
      <c r="Q98" s="15">
        <v>534</v>
      </c>
      <c r="R98" s="16">
        <v>538</v>
      </c>
      <c r="S98" s="17">
        <v>536</v>
      </c>
      <c r="T98" s="17">
        <v>44</v>
      </c>
      <c r="U98" s="17">
        <v>20</v>
      </c>
      <c r="V98" s="17">
        <v>20</v>
      </c>
      <c r="W98" s="17">
        <v>15</v>
      </c>
      <c r="X98" s="17">
        <v>15</v>
      </c>
      <c r="Y98" s="17">
        <f t="shared" si="21"/>
        <v>485</v>
      </c>
      <c r="Z98" s="17">
        <f t="shared" si="21"/>
        <v>514</v>
      </c>
      <c r="AA98" s="17">
        <f t="shared" si="21"/>
        <v>514</v>
      </c>
      <c r="AB98" s="17">
        <f t="shared" si="21"/>
        <v>523</v>
      </c>
      <c r="AC98" s="17">
        <f t="shared" si="21"/>
        <v>521</v>
      </c>
      <c r="AD98" s="17">
        <f t="shared" si="22"/>
        <v>29</v>
      </c>
      <c r="AE98" s="24">
        <v>16250</v>
      </c>
      <c r="AF98" s="14" t="s">
        <v>45</v>
      </c>
    </row>
    <row r="99" spans="1:32" x14ac:dyDescent="0.25">
      <c r="A99" s="6">
        <v>97</v>
      </c>
      <c r="B99" s="21" t="s">
        <v>56</v>
      </c>
      <c r="C99" s="7" t="s">
        <v>57</v>
      </c>
      <c r="D99" s="7" t="s">
        <v>35</v>
      </c>
      <c r="E99" s="7" t="s">
        <v>58</v>
      </c>
      <c r="F99" s="7" t="s">
        <v>49</v>
      </c>
      <c r="G99" s="7" t="s">
        <v>50</v>
      </c>
      <c r="H99" s="7" t="s">
        <v>59</v>
      </c>
      <c r="I99" s="7" t="s">
        <v>52</v>
      </c>
      <c r="J99" s="7" t="s">
        <v>60</v>
      </c>
      <c r="K99" s="7" t="s">
        <v>61</v>
      </c>
      <c r="L99" s="7" t="s">
        <v>1</v>
      </c>
      <c r="M99" s="8" t="s">
        <v>55</v>
      </c>
      <c r="N99" s="7" t="s">
        <v>62</v>
      </c>
      <c r="O99" s="9">
        <v>630</v>
      </c>
      <c r="P99" s="10">
        <v>631</v>
      </c>
      <c r="Q99" s="15">
        <v>631</v>
      </c>
      <c r="R99" s="16">
        <v>636</v>
      </c>
      <c r="S99" s="17">
        <v>635</v>
      </c>
      <c r="T99" s="17">
        <v>23</v>
      </c>
      <c r="U99" s="17">
        <v>14</v>
      </c>
      <c r="V99" s="17">
        <v>14</v>
      </c>
      <c r="W99" s="17">
        <v>15</v>
      </c>
      <c r="X99" s="17">
        <v>16</v>
      </c>
      <c r="Y99" s="17">
        <f t="shared" si="21"/>
        <v>607</v>
      </c>
      <c r="Z99" s="17">
        <f t="shared" si="21"/>
        <v>617</v>
      </c>
      <c r="AA99" s="17">
        <f t="shared" si="21"/>
        <v>617</v>
      </c>
      <c r="AB99" s="17">
        <f t="shared" si="21"/>
        <v>621</v>
      </c>
      <c r="AC99" s="17">
        <f t="shared" si="21"/>
        <v>619</v>
      </c>
      <c r="AD99" s="17">
        <f t="shared" si="22"/>
        <v>10</v>
      </c>
      <c r="AE99" s="24">
        <v>16250</v>
      </c>
      <c r="AF99" s="14" t="s">
        <v>45</v>
      </c>
    </row>
    <row r="100" spans="1:32" x14ac:dyDescent="0.25">
      <c r="A100" s="6">
        <v>98</v>
      </c>
      <c r="B100" s="21" t="s">
        <v>254</v>
      </c>
      <c r="C100" s="7" t="s">
        <v>255</v>
      </c>
      <c r="D100" s="7" t="s">
        <v>70</v>
      </c>
      <c r="E100" s="7" t="s">
        <v>97</v>
      </c>
      <c r="F100" s="7" t="s">
        <v>49</v>
      </c>
      <c r="G100" s="7" t="s">
        <v>50</v>
      </c>
      <c r="H100" s="7" t="s">
        <v>59</v>
      </c>
      <c r="I100" s="7" t="s">
        <v>52</v>
      </c>
      <c r="J100" s="7" t="s">
        <v>256</v>
      </c>
      <c r="K100" s="7" t="s">
        <v>257</v>
      </c>
      <c r="L100" s="7" t="s">
        <v>1</v>
      </c>
      <c r="M100" s="8" t="s">
        <v>55</v>
      </c>
      <c r="N100" s="7" t="s">
        <v>217</v>
      </c>
      <c r="O100" s="9">
        <v>519</v>
      </c>
      <c r="P100" s="10">
        <v>519</v>
      </c>
      <c r="Q100" s="15">
        <v>577</v>
      </c>
      <c r="R100" s="16">
        <v>574</v>
      </c>
      <c r="S100" s="17">
        <v>578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f t="shared" si="21"/>
        <v>519</v>
      </c>
      <c r="Z100" s="17">
        <f t="shared" si="21"/>
        <v>519</v>
      </c>
      <c r="AA100" s="17">
        <f t="shared" si="21"/>
        <v>577</v>
      </c>
      <c r="AB100" s="17">
        <f t="shared" si="21"/>
        <v>574</v>
      </c>
      <c r="AC100" s="17">
        <f t="shared" si="21"/>
        <v>578</v>
      </c>
      <c r="AD100" s="17">
        <f t="shared" si="22"/>
        <v>0</v>
      </c>
      <c r="AE100" s="24">
        <v>8125</v>
      </c>
      <c r="AF100" s="14" t="s">
        <v>45</v>
      </c>
    </row>
    <row r="101" spans="1:32" x14ac:dyDescent="0.25">
      <c r="A101" s="6">
        <v>99</v>
      </c>
      <c r="B101" s="21" t="s">
        <v>320</v>
      </c>
      <c r="C101" s="7" t="s">
        <v>321</v>
      </c>
      <c r="D101" s="7" t="s">
        <v>35</v>
      </c>
      <c r="E101" s="7" t="s">
        <v>65</v>
      </c>
      <c r="F101" s="7" t="s">
        <v>37</v>
      </c>
      <c r="G101" s="7" t="s">
        <v>38</v>
      </c>
      <c r="H101" s="7" t="s">
        <v>59</v>
      </c>
      <c r="I101" s="7" t="s">
        <v>52</v>
      </c>
      <c r="J101" s="7" t="s">
        <v>322</v>
      </c>
      <c r="K101" s="7" t="s">
        <v>323</v>
      </c>
      <c r="L101" s="7" t="s">
        <v>1</v>
      </c>
      <c r="M101" s="8" t="s">
        <v>55</v>
      </c>
      <c r="N101" s="7" t="s">
        <v>324</v>
      </c>
      <c r="O101" s="9">
        <v>300</v>
      </c>
      <c r="P101" s="10">
        <v>300</v>
      </c>
      <c r="Q101" s="15">
        <v>300</v>
      </c>
      <c r="R101" s="16">
        <v>300</v>
      </c>
      <c r="S101" s="17">
        <v>302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f t="shared" si="21"/>
        <v>300</v>
      </c>
      <c r="Z101" s="17">
        <f t="shared" si="21"/>
        <v>300</v>
      </c>
      <c r="AA101" s="17">
        <f t="shared" si="21"/>
        <v>300</v>
      </c>
      <c r="AB101" s="17">
        <f t="shared" si="21"/>
        <v>300</v>
      </c>
      <c r="AC101" s="17">
        <f t="shared" si="21"/>
        <v>302</v>
      </c>
      <c r="AD101" s="17">
        <f t="shared" si="22"/>
        <v>0</v>
      </c>
      <c r="AE101" s="24">
        <v>16250</v>
      </c>
      <c r="AF101" s="14" t="s">
        <v>45</v>
      </c>
    </row>
    <row r="102" spans="1:32" x14ac:dyDescent="0.25">
      <c r="A102" s="6">
        <v>100</v>
      </c>
      <c r="B102" s="21" t="s">
        <v>325</v>
      </c>
      <c r="C102" s="7" t="s">
        <v>326</v>
      </c>
      <c r="D102" s="7" t="s">
        <v>35</v>
      </c>
      <c r="E102" s="7" t="s">
        <v>65</v>
      </c>
      <c r="F102" s="7" t="s">
        <v>37</v>
      </c>
      <c r="G102" s="7" t="s">
        <v>38</v>
      </c>
      <c r="H102" s="7" t="s">
        <v>327</v>
      </c>
      <c r="I102" s="7" t="s">
        <v>52</v>
      </c>
      <c r="J102" s="7" t="s">
        <v>328</v>
      </c>
      <c r="K102" s="7" t="s">
        <v>329</v>
      </c>
      <c r="L102" s="7" t="s">
        <v>1</v>
      </c>
      <c r="M102" s="8" t="s">
        <v>55</v>
      </c>
      <c r="N102" s="7" t="s">
        <v>62</v>
      </c>
      <c r="O102" s="9">
        <v>158</v>
      </c>
      <c r="P102" s="10">
        <v>158</v>
      </c>
      <c r="Q102" s="15">
        <v>158</v>
      </c>
      <c r="R102" s="16">
        <v>156</v>
      </c>
      <c r="S102" s="17">
        <v>157</v>
      </c>
      <c r="T102" s="17">
        <v>6</v>
      </c>
      <c r="U102" s="17">
        <v>6</v>
      </c>
      <c r="V102" s="17">
        <v>6</v>
      </c>
      <c r="W102" s="17">
        <v>6</v>
      </c>
      <c r="X102" s="17">
        <v>6</v>
      </c>
      <c r="Y102" s="17">
        <f t="shared" si="21"/>
        <v>152</v>
      </c>
      <c r="Z102" s="17">
        <f t="shared" si="21"/>
        <v>152</v>
      </c>
      <c r="AA102" s="17">
        <f t="shared" si="21"/>
        <v>152</v>
      </c>
      <c r="AB102" s="17">
        <f t="shared" si="21"/>
        <v>150</v>
      </c>
      <c r="AC102" s="17">
        <f t="shared" si="21"/>
        <v>151</v>
      </c>
      <c r="AD102" s="17">
        <f t="shared" si="22"/>
        <v>0</v>
      </c>
      <c r="AE102" s="24">
        <v>8125</v>
      </c>
      <c r="AF102" s="14" t="s">
        <v>45</v>
      </c>
    </row>
    <row r="103" spans="1:32" x14ac:dyDescent="0.25">
      <c r="A103" s="6">
        <v>101</v>
      </c>
      <c r="B103" s="21" t="s">
        <v>79</v>
      </c>
      <c r="C103" s="7" t="s">
        <v>80</v>
      </c>
      <c r="D103" s="7" t="s">
        <v>35</v>
      </c>
      <c r="E103" s="7" t="s">
        <v>65</v>
      </c>
      <c r="F103" s="7" t="s">
        <v>37</v>
      </c>
      <c r="G103" s="7" t="s">
        <v>38</v>
      </c>
      <c r="H103" s="7" t="s">
        <v>59</v>
      </c>
      <c r="I103" s="7" t="s">
        <v>52</v>
      </c>
      <c r="J103" s="7" t="s">
        <v>81</v>
      </c>
      <c r="K103" s="7" t="s">
        <v>82</v>
      </c>
      <c r="L103" s="7" t="s">
        <v>1</v>
      </c>
      <c r="M103" s="8" t="s">
        <v>55</v>
      </c>
      <c r="N103" s="7" t="s">
        <v>44</v>
      </c>
      <c r="O103" s="9">
        <v>1034</v>
      </c>
      <c r="P103" s="10">
        <v>1038</v>
      </c>
      <c r="Q103" s="15">
        <v>1038</v>
      </c>
      <c r="R103" s="16">
        <v>1045</v>
      </c>
      <c r="S103" s="17">
        <v>1049</v>
      </c>
      <c r="T103" s="17">
        <v>8</v>
      </c>
      <c r="U103" s="17">
        <v>9</v>
      </c>
      <c r="V103" s="17">
        <v>9</v>
      </c>
      <c r="W103" s="17">
        <v>9</v>
      </c>
      <c r="X103" s="17">
        <v>9</v>
      </c>
      <c r="Y103" s="17">
        <f t="shared" si="21"/>
        <v>1026</v>
      </c>
      <c r="Z103" s="17">
        <f t="shared" si="21"/>
        <v>1029</v>
      </c>
      <c r="AA103" s="17">
        <f t="shared" si="21"/>
        <v>1029</v>
      </c>
      <c r="AB103" s="17">
        <f t="shared" si="21"/>
        <v>1036</v>
      </c>
      <c r="AC103" s="17">
        <f t="shared" si="21"/>
        <v>1040</v>
      </c>
      <c r="AD103" s="17">
        <f t="shared" si="22"/>
        <v>3</v>
      </c>
      <c r="AE103" s="24">
        <v>32500</v>
      </c>
      <c r="AF103" s="14" t="s">
        <v>45</v>
      </c>
    </row>
    <row r="104" spans="1:32" x14ac:dyDescent="0.25">
      <c r="A104" s="6">
        <v>102</v>
      </c>
      <c r="B104" s="21" t="s">
        <v>83</v>
      </c>
      <c r="C104" s="7" t="s">
        <v>84</v>
      </c>
      <c r="D104" s="7" t="s">
        <v>35</v>
      </c>
      <c r="E104" s="7" t="s">
        <v>85</v>
      </c>
      <c r="F104" s="7" t="s">
        <v>49</v>
      </c>
      <c r="G104" s="7" t="s">
        <v>50</v>
      </c>
      <c r="H104" s="7" t="s">
        <v>59</v>
      </c>
      <c r="I104" s="7" t="s">
        <v>52</v>
      </c>
      <c r="J104" s="7" t="s">
        <v>86</v>
      </c>
      <c r="K104" s="7" t="s">
        <v>87</v>
      </c>
      <c r="L104" s="7" t="s">
        <v>1</v>
      </c>
      <c r="M104" s="8" t="s">
        <v>55</v>
      </c>
      <c r="N104" s="7" t="s">
        <v>62</v>
      </c>
      <c r="O104" s="9">
        <v>488</v>
      </c>
      <c r="P104" s="10">
        <v>491</v>
      </c>
      <c r="Q104" s="15">
        <v>491</v>
      </c>
      <c r="R104" s="16">
        <v>491</v>
      </c>
      <c r="S104" s="17">
        <v>668</v>
      </c>
      <c r="T104" s="17">
        <v>24</v>
      </c>
      <c r="U104" s="17">
        <v>16</v>
      </c>
      <c r="V104" s="17">
        <v>16</v>
      </c>
      <c r="W104" s="17">
        <v>16</v>
      </c>
      <c r="X104" s="17">
        <v>15</v>
      </c>
      <c r="Y104" s="17">
        <f t="shared" si="21"/>
        <v>464</v>
      </c>
      <c r="Z104" s="17">
        <f t="shared" si="21"/>
        <v>475</v>
      </c>
      <c r="AA104" s="17">
        <f t="shared" si="21"/>
        <v>475</v>
      </c>
      <c r="AB104" s="17">
        <f t="shared" si="21"/>
        <v>475</v>
      </c>
      <c r="AC104" s="17">
        <f t="shared" si="21"/>
        <v>653</v>
      </c>
      <c r="AD104" s="17">
        <f t="shared" si="22"/>
        <v>11</v>
      </c>
      <c r="AE104" s="24">
        <v>8125</v>
      </c>
      <c r="AF104" s="14" t="s">
        <v>45</v>
      </c>
    </row>
    <row r="105" spans="1:32" x14ac:dyDescent="0.25">
      <c r="A105" s="6">
        <v>103</v>
      </c>
      <c r="B105" s="21" t="s">
        <v>292</v>
      </c>
      <c r="C105" s="7" t="s">
        <v>293</v>
      </c>
      <c r="D105" s="7" t="s">
        <v>35</v>
      </c>
      <c r="E105" s="7" t="s">
        <v>266</v>
      </c>
      <c r="F105" s="7" t="s">
        <v>37</v>
      </c>
      <c r="G105" s="7" t="s">
        <v>38</v>
      </c>
      <c r="H105" s="7" t="s">
        <v>117</v>
      </c>
      <c r="I105" s="7" t="s">
        <v>112</v>
      </c>
      <c r="J105" s="7" t="s">
        <v>294</v>
      </c>
      <c r="K105" s="7" t="s">
        <v>295</v>
      </c>
      <c r="L105" s="7" t="s">
        <v>1</v>
      </c>
      <c r="M105" s="8" t="s">
        <v>43</v>
      </c>
      <c r="N105" s="7" t="s">
        <v>62</v>
      </c>
      <c r="O105" s="9">
        <v>207</v>
      </c>
      <c r="P105" s="10">
        <v>207</v>
      </c>
      <c r="Q105" s="15">
        <v>207</v>
      </c>
      <c r="R105" s="16">
        <v>208</v>
      </c>
      <c r="S105" s="17">
        <v>198</v>
      </c>
      <c r="T105" s="17">
        <v>17</v>
      </c>
      <c r="U105" s="17">
        <v>17</v>
      </c>
      <c r="V105" s="17">
        <v>17</v>
      </c>
      <c r="W105" s="17">
        <v>17</v>
      </c>
      <c r="X105" s="17">
        <v>16</v>
      </c>
      <c r="Y105" s="17">
        <f t="shared" si="21"/>
        <v>190</v>
      </c>
      <c r="Z105" s="17">
        <f t="shared" si="21"/>
        <v>190</v>
      </c>
      <c r="AA105" s="17">
        <f t="shared" si="21"/>
        <v>190</v>
      </c>
      <c r="AB105" s="17">
        <f t="shared" si="21"/>
        <v>191</v>
      </c>
      <c r="AC105" s="17">
        <f t="shared" si="21"/>
        <v>182</v>
      </c>
      <c r="AD105" s="17">
        <f t="shared" si="22"/>
        <v>0</v>
      </c>
      <c r="AE105" s="24">
        <v>56875</v>
      </c>
      <c r="AF105" s="14" t="s">
        <v>45</v>
      </c>
    </row>
    <row r="106" spans="1:32" x14ac:dyDescent="0.25">
      <c r="A106" s="6">
        <v>104</v>
      </c>
      <c r="B106" s="21" t="s">
        <v>264</v>
      </c>
      <c r="C106" s="7" t="s">
        <v>265</v>
      </c>
      <c r="D106" s="7" t="s">
        <v>35</v>
      </c>
      <c r="E106" s="7" t="s">
        <v>266</v>
      </c>
      <c r="F106" s="7" t="s">
        <v>37</v>
      </c>
      <c r="G106" s="7" t="s">
        <v>38</v>
      </c>
      <c r="H106" s="7" t="s">
        <v>267</v>
      </c>
      <c r="I106" s="7" t="s">
        <v>112</v>
      </c>
      <c r="J106" s="7" t="s">
        <v>268</v>
      </c>
      <c r="K106" s="7" t="s">
        <v>269</v>
      </c>
      <c r="L106" s="7" t="s">
        <v>1</v>
      </c>
      <c r="M106" s="8" t="s">
        <v>55</v>
      </c>
      <c r="N106" s="7" t="s">
        <v>62</v>
      </c>
      <c r="O106" s="9">
        <v>176</v>
      </c>
      <c r="P106" s="10">
        <v>176</v>
      </c>
      <c r="Q106" s="15">
        <v>205</v>
      </c>
      <c r="R106" s="16">
        <v>205</v>
      </c>
      <c r="S106" s="17">
        <v>205</v>
      </c>
      <c r="T106" s="17">
        <v>6</v>
      </c>
      <c r="U106" s="17">
        <v>6</v>
      </c>
      <c r="V106" s="17">
        <v>6</v>
      </c>
      <c r="W106" s="17">
        <v>6</v>
      </c>
      <c r="X106" s="17">
        <v>5</v>
      </c>
      <c r="Y106" s="17">
        <f t="shared" si="21"/>
        <v>170</v>
      </c>
      <c r="Z106" s="17">
        <f t="shared" si="21"/>
        <v>170</v>
      </c>
      <c r="AA106" s="17">
        <f t="shared" si="21"/>
        <v>199</v>
      </c>
      <c r="AB106" s="17">
        <f t="shared" si="21"/>
        <v>199</v>
      </c>
      <c r="AC106" s="17">
        <f t="shared" si="21"/>
        <v>200</v>
      </c>
      <c r="AD106" s="17">
        <f t="shared" si="22"/>
        <v>0</v>
      </c>
      <c r="AE106" s="24">
        <v>8125</v>
      </c>
      <c r="AF106" s="14" t="s">
        <v>45</v>
      </c>
    </row>
    <row r="107" spans="1:32" x14ac:dyDescent="0.25">
      <c r="A107" s="6">
        <v>105</v>
      </c>
      <c r="B107" s="21" t="s">
        <v>270</v>
      </c>
      <c r="C107" s="7" t="s">
        <v>271</v>
      </c>
      <c r="D107" s="7" t="s">
        <v>35</v>
      </c>
      <c r="E107" s="7" t="s">
        <v>76</v>
      </c>
      <c r="F107" s="7" t="s">
        <v>49</v>
      </c>
      <c r="G107" s="7" t="s">
        <v>50</v>
      </c>
      <c r="H107" s="7" t="s">
        <v>117</v>
      </c>
      <c r="I107" s="7" t="s">
        <v>112</v>
      </c>
      <c r="J107" s="7" t="s">
        <v>272</v>
      </c>
      <c r="K107" s="7" t="s">
        <v>273</v>
      </c>
      <c r="L107" s="7" t="s">
        <v>1</v>
      </c>
      <c r="M107" s="8" t="s">
        <v>55</v>
      </c>
      <c r="N107" s="7" t="s">
        <v>62</v>
      </c>
      <c r="O107" s="9">
        <v>348</v>
      </c>
      <c r="P107" s="10">
        <v>348</v>
      </c>
      <c r="Q107" s="15">
        <v>379</v>
      </c>
      <c r="R107" s="16">
        <v>379</v>
      </c>
      <c r="S107" s="17">
        <v>379</v>
      </c>
      <c r="T107" s="17">
        <v>45</v>
      </c>
      <c r="U107" s="17">
        <v>45</v>
      </c>
      <c r="V107" s="17">
        <v>45</v>
      </c>
      <c r="W107" s="17">
        <v>43</v>
      </c>
      <c r="X107" s="17">
        <v>42</v>
      </c>
      <c r="Y107" s="17">
        <f t="shared" si="21"/>
        <v>303</v>
      </c>
      <c r="Z107" s="17">
        <f t="shared" si="21"/>
        <v>303</v>
      </c>
      <c r="AA107" s="17">
        <f t="shared" si="21"/>
        <v>334</v>
      </c>
      <c r="AB107" s="17">
        <f t="shared" si="21"/>
        <v>336</v>
      </c>
      <c r="AC107" s="17">
        <f t="shared" si="21"/>
        <v>337</v>
      </c>
      <c r="AD107" s="17">
        <f t="shared" si="22"/>
        <v>0</v>
      </c>
      <c r="AE107" s="24">
        <v>8125</v>
      </c>
      <c r="AF107" s="14" t="s">
        <v>45</v>
      </c>
    </row>
    <row r="108" spans="1:32" x14ac:dyDescent="0.25">
      <c r="A108" s="6">
        <v>106</v>
      </c>
      <c r="B108" s="21" t="s">
        <v>330</v>
      </c>
      <c r="C108" s="7" t="s">
        <v>331</v>
      </c>
      <c r="D108" s="7" t="s">
        <v>70</v>
      </c>
      <c r="E108" s="7" t="s">
        <v>97</v>
      </c>
      <c r="F108" s="7" t="s">
        <v>49</v>
      </c>
      <c r="G108" s="7" t="s">
        <v>50</v>
      </c>
      <c r="H108" s="7" t="s">
        <v>117</v>
      </c>
      <c r="I108" s="7" t="s">
        <v>112</v>
      </c>
      <c r="J108" s="7" t="s">
        <v>332</v>
      </c>
      <c r="K108" s="7" t="s">
        <v>333</v>
      </c>
      <c r="L108" s="7" t="s">
        <v>1</v>
      </c>
      <c r="M108" s="8" t="s">
        <v>55</v>
      </c>
      <c r="N108" s="7" t="s">
        <v>217</v>
      </c>
      <c r="O108" s="9">
        <v>388</v>
      </c>
      <c r="P108" s="10">
        <v>388</v>
      </c>
      <c r="Q108" s="15">
        <v>388</v>
      </c>
      <c r="R108" s="16">
        <v>388</v>
      </c>
      <c r="S108" s="17">
        <v>388</v>
      </c>
      <c r="T108" s="17">
        <v>23</v>
      </c>
      <c r="U108" s="17">
        <v>23</v>
      </c>
      <c r="V108" s="17">
        <v>23</v>
      </c>
      <c r="W108" s="17">
        <v>23</v>
      </c>
      <c r="X108" s="17">
        <v>22</v>
      </c>
      <c r="Y108" s="17">
        <f t="shared" si="21"/>
        <v>365</v>
      </c>
      <c r="Z108" s="17">
        <f t="shared" si="21"/>
        <v>365</v>
      </c>
      <c r="AA108" s="17">
        <f t="shared" si="21"/>
        <v>365</v>
      </c>
      <c r="AB108" s="17">
        <f t="shared" si="21"/>
        <v>365</v>
      </c>
      <c r="AC108" s="17">
        <f t="shared" si="21"/>
        <v>366</v>
      </c>
      <c r="AD108" s="17">
        <f t="shared" si="22"/>
        <v>0</v>
      </c>
      <c r="AE108" s="24">
        <v>8125</v>
      </c>
      <c r="AF108" s="14" t="s">
        <v>45</v>
      </c>
    </row>
    <row r="109" spans="1:32" x14ac:dyDescent="0.25">
      <c r="A109" s="6">
        <v>107</v>
      </c>
      <c r="B109" s="21" t="s">
        <v>127</v>
      </c>
      <c r="C109" s="7" t="s">
        <v>128</v>
      </c>
      <c r="D109" s="7" t="s">
        <v>70</v>
      </c>
      <c r="E109" s="7" t="s">
        <v>122</v>
      </c>
      <c r="F109" s="7" t="s">
        <v>37</v>
      </c>
      <c r="G109" s="7" t="s">
        <v>38</v>
      </c>
      <c r="H109" s="7" t="s">
        <v>123</v>
      </c>
      <c r="I109" s="7" t="s">
        <v>124</v>
      </c>
      <c r="J109" s="7" t="s">
        <v>129</v>
      </c>
      <c r="K109" s="7" t="s">
        <v>130</v>
      </c>
      <c r="L109" s="7" t="s">
        <v>1</v>
      </c>
      <c r="M109" s="8" t="s">
        <v>55</v>
      </c>
      <c r="N109" s="7" t="s">
        <v>131</v>
      </c>
      <c r="O109" s="9">
        <v>939</v>
      </c>
      <c r="P109" s="10">
        <v>939</v>
      </c>
      <c r="Q109" s="15">
        <v>1177</v>
      </c>
      <c r="R109" s="16">
        <v>1177</v>
      </c>
      <c r="S109" s="17">
        <v>1178</v>
      </c>
      <c r="T109" s="17">
        <v>18</v>
      </c>
      <c r="U109" s="17">
        <v>16</v>
      </c>
      <c r="V109" s="17">
        <v>16</v>
      </c>
      <c r="W109" s="17">
        <v>15</v>
      </c>
      <c r="X109" s="17">
        <v>15</v>
      </c>
      <c r="Y109" s="17">
        <f t="shared" si="21"/>
        <v>921</v>
      </c>
      <c r="Z109" s="17">
        <f t="shared" si="21"/>
        <v>923</v>
      </c>
      <c r="AA109" s="17">
        <f t="shared" si="21"/>
        <v>1161</v>
      </c>
      <c r="AB109" s="17">
        <f t="shared" si="21"/>
        <v>1162</v>
      </c>
      <c r="AC109" s="17">
        <f t="shared" si="21"/>
        <v>1163</v>
      </c>
      <c r="AD109" s="17">
        <f t="shared" si="22"/>
        <v>2</v>
      </c>
      <c r="AE109" s="24">
        <v>8125</v>
      </c>
      <c r="AF109" s="14" t="s">
        <v>45</v>
      </c>
    </row>
    <row r="110" spans="1:32" x14ac:dyDescent="0.25">
      <c r="A110" s="6">
        <v>108</v>
      </c>
      <c r="B110" s="21" t="s">
        <v>142</v>
      </c>
      <c r="C110" s="7" t="s">
        <v>143</v>
      </c>
      <c r="D110" s="7" t="s">
        <v>35</v>
      </c>
      <c r="E110" s="7" t="s">
        <v>48</v>
      </c>
      <c r="F110" s="7" t="s">
        <v>49</v>
      </c>
      <c r="G110" s="7" t="s">
        <v>50</v>
      </c>
      <c r="H110" s="7" t="s">
        <v>123</v>
      </c>
      <c r="I110" s="7" t="s">
        <v>124</v>
      </c>
      <c r="J110" s="7" t="s">
        <v>144</v>
      </c>
      <c r="K110" s="7" t="s">
        <v>145</v>
      </c>
      <c r="L110" s="7" t="s">
        <v>1</v>
      </c>
      <c r="M110" s="8" t="s">
        <v>55</v>
      </c>
      <c r="N110" s="7" t="s">
        <v>44</v>
      </c>
      <c r="O110" s="9">
        <v>677</v>
      </c>
      <c r="P110" s="10">
        <v>680</v>
      </c>
      <c r="Q110" s="15">
        <v>680</v>
      </c>
      <c r="R110" s="16">
        <v>683</v>
      </c>
      <c r="S110" s="17">
        <v>683</v>
      </c>
      <c r="T110" s="17">
        <v>37</v>
      </c>
      <c r="U110" s="17">
        <v>32</v>
      </c>
      <c r="V110" s="17">
        <v>32</v>
      </c>
      <c r="W110" s="17">
        <v>32</v>
      </c>
      <c r="X110" s="17">
        <v>29</v>
      </c>
      <c r="Y110" s="17">
        <f t="shared" si="21"/>
        <v>640</v>
      </c>
      <c r="Z110" s="17">
        <f t="shared" si="21"/>
        <v>648</v>
      </c>
      <c r="AA110" s="17">
        <f t="shared" si="21"/>
        <v>648</v>
      </c>
      <c r="AB110" s="17">
        <f t="shared" si="21"/>
        <v>651</v>
      </c>
      <c r="AC110" s="17">
        <f t="shared" si="21"/>
        <v>654</v>
      </c>
      <c r="AD110" s="17">
        <f t="shared" si="22"/>
        <v>8</v>
      </c>
      <c r="AE110" s="24">
        <v>24375</v>
      </c>
      <c r="AF110" s="14" t="s">
        <v>45</v>
      </c>
    </row>
    <row r="111" spans="1:32" x14ac:dyDescent="0.25">
      <c r="A111" s="6">
        <v>109</v>
      </c>
      <c r="B111" s="21" t="s">
        <v>177</v>
      </c>
      <c r="C111" s="7" t="s">
        <v>178</v>
      </c>
      <c r="D111" s="7" t="s">
        <v>35</v>
      </c>
      <c r="E111" s="7" t="s">
        <v>85</v>
      </c>
      <c r="F111" s="7" t="s">
        <v>49</v>
      </c>
      <c r="G111" s="7" t="s">
        <v>50</v>
      </c>
      <c r="H111" s="7" t="s">
        <v>123</v>
      </c>
      <c r="I111" s="7" t="s">
        <v>124</v>
      </c>
      <c r="J111" s="7" t="s">
        <v>179</v>
      </c>
      <c r="K111" s="7" t="s">
        <v>180</v>
      </c>
      <c r="L111" s="7" t="s">
        <v>1</v>
      </c>
      <c r="M111" s="8" t="s">
        <v>43</v>
      </c>
      <c r="N111" s="7" t="s">
        <v>62</v>
      </c>
      <c r="O111" s="9">
        <v>169</v>
      </c>
      <c r="P111" s="10">
        <v>169</v>
      </c>
      <c r="Q111" s="15">
        <v>169</v>
      </c>
      <c r="R111" s="16">
        <v>169</v>
      </c>
      <c r="S111" s="17">
        <v>169</v>
      </c>
      <c r="T111" s="17">
        <v>53</v>
      </c>
      <c r="U111" s="17">
        <v>46</v>
      </c>
      <c r="V111" s="17">
        <v>46</v>
      </c>
      <c r="W111" s="17">
        <v>45</v>
      </c>
      <c r="X111" s="17">
        <v>44</v>
      </c>
      <c r="Y111" s="17">
        <f t="shared" si="21"/>
        <v>116</v>
      </c>
      <c r="Z111" s="17">
        <f t="shared" si="21"/>
        <v>123</v>
      </c>
      <c r="AA111" s="17">
        <f t="shared" si="21"/>
        <v>123</v>
      </c>
      <c r="AB111" s="17">
        <f t="shared" si="21"/>
        <v>124</v>
      </c>
      <c r="AC111" s="17">
        <f t="shared" si="21"/>
        <v>125</v>
      </c>
      <c r="AD111" s="17">
        <f t="shared" si="22"/>
        <v>7</v>
      </c>
      <c r="AE111" s="24">
        <v>8125</v>
      </c>
      <c r="AF111" s="14" t="s">
        <v>45</v>
      </c>
    </row>
    <row r="112" spans="1:32" x14ac:dyDescent="0.25">
      <c r="A112" s="6">
        <v>110</v>
      </c>
      <c r="B112" s="21" t="s">
        <v>334</v>
      </c>
      <c r="C112" s="7" t="s">
        <v>335</v>
      </c>
      <c r="D112" s="7" t="s">
        <v>70</v>
      </c>
      <c r="E112" s="7" t="s">
        <v>122</v>
      </c>
      <c r="F112" s="7" t="s">
        <v>37</v>
      </c>
      <c r="G112" s="7" t="s">
        <v>38</v>
      </c>
      <c r="H112" s="7" t="s">
        <v>123</v>
      </c>
      <c r="I112" s="7" t="s">
        <v>124</v>
      </c>
      <c r="J112" s="7" t="s">
        <v>336</v>
      </c>
      <c r="K112" s="7" t="s">
        <v>337</v>
      </c>
      <c r="L112" s="7" t="s">
        <v>1</v>
      </c>
      <c r="M112" s="8" t="s">
        <v>43</v>
      </c>
      <c r="N112" s="7" t="s">
        <v>62</v>
      </c>
      <c r="O112" s="9">
        <v>76</v>
      </c>
      <c r="P112" s="10">
        <v>75</v>
      </c>
      <c r="Q112" s="15">
        <v>75</v>
      </c>
      <c r="R112" s="16">
        <v>75</v>
      </c>
      <c r="S112" s="17">
        <v>74</v>
      </c>
      <c r="T112" s="17">
        <v>6</v>
      </c>
      <c r="U112" s="17">
        <v>6</v>
      </c>
      <c r="V112" s="17">
        <v>6</v>
      </c>
      <c r="W112" s="17">
        <v>6</v>
      </c>
      <c r="X112" s="17">
        <v>6</v>
      </c>
      <c r="Y112" s="17">
        <f t="shared" si="21"/>
        <v>70</v>
      </c>
      <c r="Z112" s="17">
        <f t="shared" si="21"/>
        <v>69</v>
      </c>
      <c r="AA112" s="17">
        <f t="shared" si="21"/>
        <v>69</v>
      </c>
      <c r="AB112" s="17">
        <f t="shared" si="21"/>
        <v>69</v>
      </c>
      <c r="AC112" s="17">
        <f t="shared" si="21"/>
        <v>68</v>
      </c>
      <c r="AD112" s="17">
        <f t="shared" si="22"/>
        <v>-1</v>
      </c>
      <c r="AE112" s="24">
        <v>8125</v>
      </c>
      <c r="AF112" s="14" t="s">
        <v>45</v>
      </c>
    </row>
    <row r="113" spans="1:32" x14ac:dyDescent="0.25">
      <c r="A113" s="6">
        <v>111</v>
      </c>
      <c r="B113" s="21" t="s">
        <v>198</v>
      </c>
      <c r="C113" s="7" t="s">
        <v>199</v>
      </c>
      <c r="D113" s="7" t="s">
        <v>35</v>
      </c>
      <c r="E113" s="7" t="s">
        <v>189</v>
      </c>
      <c r="F113" s="7" t="s">
        <v>37</v>
      </c>
      <c r="G113" s="7" t="s">
        <v>38</v>
      </c>
      <c r="H113" s="7" t="s">
        <v>200</v>
      </c>
      <c r="I113" s="7" t="s">
        <v>191</v>
      </c>
      <c r="J113" s="7" t="s">
        <v>201</v>
      </c>
      <c r="K113" s="7" t="s">
        <v>202</v>
      </c>
      <c r="L113" s="7" t="s">
        <v>1</v>
      </c>
      <c r="M113" s="8" t="s">
        <v>55</v>
      </c>
      <c r="N113" s="7" t="s">
        <v>62</v>
      </c>
      <c r="O113" s="9">
        <v>204</v>
      </c>
      <c r="P113" s="10">
        <v>206</v>
      </c>
      <c r="Q113" s="15">
        <v>206</v>
      </c>
      <c r="R113" s="16">
        <v>206</v>
      </c>
      <c r="S113" s="17">
        <v>201</v>
      </c>
      <c r="T113" s="17">
        <v>42</v>
      </c>
      <c r="U113" s="17">
        <v>39</v>
      </c>
      <c r="V113" s="17">
        <v>39</v>
      </c>
      <c r="W113" s="17">
        <v>34</v>
      </c>
      <c r="X113" s="17">
        <v>32</v>
      </c>
      <c r="Y113" s="17">
        <f t="shared" ref="Y113:AC120" si="23">O113-T113</f>
        <v>162</v>
      </c>
      <c r="Z113" s="17">
        <f t="shared" si="23"/>
        <v>167</v>
      </c>
      <c r="AA113" s="17">
        <f t="shared" si="23"/>
        <v>167</v>
      </c>
      <c r="AB113" s="17">
        <f t="shared" si="23"/>
        <v>172</v>
      </c>
      <c r="AC113" s="17">
        <f t="shared" si="23"/>
        <v>169</v>
      </c>
      <c r="AD113" s="17">
        <f t="shared" ref="AD113:AD120" si="24">Z113-Y113</f>
        <v>5</v>
      </c>
      <c r="AE113" s="24">
        <v>81250</v>
      </c>
      <c r="AF113" s="14" t="s">
        <v>141</v>
      </c>
    </row>
    <row r="114" spans="1:32" x14ac:dyDescent="0.25">
      <c r="A114" s="6">
        <v>112</v>
      </c>
      <c r="B114" s="21" t="s">
        <v>203</v>
      </c>
      <c r="C114" s="7" t="s">
        <v>204</v>
      </c>
      <c r="D114" s="7" t="s">
        <v>70</v>
      </c>
      <c r="E114" s="7" t="s">
        <v>97</v>
      </c>
      <c r="F114" s="7" t="s">
        <v>49</v>
      </c>
      <c r="G114" s="7" t="s">
        <v>50</v>
      </c>
      <c r="H114" s="7" t="s">
        <v>200</v>
      </c>
      <c r="I114" s="7" t="s">
        <v>191</v>
      </c>
      <c r="J114" s="7" t="s">
        <v>205</v>
      </c>
      <c r="K114" s="7" t="s">
        <v>206</v>
      </c>
      <c r="L114" s="7" t="s">
        <v>1</v>
      </c>
      <c r="M114" s="8" t="s">
        <v>55</v>
      </c>
      <c r="N114" s="7" t="s">
        <v>62</v>
      </c>
      <c r="O114" s="9">
        <v>127</v>
      </c>
      <c r="P114" s="10">
        <v>126</v>
      </c>
      <c r="Q114" s="15">
        <v>126</v>
      </c>
      <c r="R114" s="16">
        <v>126</v>
      </c>
      <c r="S114" s="17">
        <v>126</v>
      </c>
      <c r="T114" s="17">
        <v>59</v>
      </c>
      <c r="U114" s="17">
        <v>27</v>
      </c>
      <c r="V114" s="17">
        <v>27</v>
      </c>
      <c r="W114" s="17">
        <v>11</v>
      </c>
      <c r="X114" s="17">
        <v>0</v>
      </c>
      <c r="Y114" s="17">
        <f t="shared" si="23"/>
        <v>68</v>
      </c>
      <c r="Z114" s="17">
        <f t="shared" si="23"/>
        <v>99</v>
      </c>
      <c r="AA114" s="17">
        <f t="shared" si="23"/>
        <v>99</v>
      </c>
      <c r="AB114" s="17">
        <f t="shared" si="23"/>
        <v>115</v>
      </c>
      <c r="AC114" s="17">
        <f t="shared" si="23"/>
        <v>126</v>
      </c>
      <c r="AD114" s="17">
        <f t="shared" si="24"/>
        <v>31</v>
      </c>
      <c r="AE114" s="24">
        <v>89375</v>
      </c>
      <c r="AF114" s="14" t="s">
        <v>45</v>
      </c>
    </row>
    <row r="115" spans="1:32" x14ac:dyDescent="0.25">
      <c r="A115" s="6">
        <v>113</v>
      </c>
      <c r="B115" s="21" t="s">
        <v>207</v>
      </c>
      <c r="C115" s="7" t="s">
        <v>208</v>
      </c>
      <c r="D115" s="7" t="s">
        <v>35</v>
      </c>
      <c r="E115" s="7" t="s">
        <v>48</v>
      </c>
      <c r="F115" s="7" t="s">
        <v>49</v>
      </c>
      <c r="G115" s="7" t="s">
        <v>50</v>
      </c>
      <c r="H115" s="7" t="s">
        <v>200</v>
      </c>
      <c r="I115" s="7" t="s">
        <v>191</v>
      </c>
      <c r="J115" s="7" t="s">
        <v>209</v>
      </c>
      <c r="K115" s="7" t="s">
        <v>210</v>
      </c>
      <c r="L115" s="7" t="s">
        <v>1</v>
      </c>
      <c r="M115" s="8" t="s">
        <v>55</v>
      </c>
      <c r="N115" s="7" t="s">
        <v>62</v>
      </c>
      <c r="O115" s="9">
        <v>298</v>
      </c>
      <c r="P115" s="10">
        <v>311</v>
      </c>
      <c r="Q115" s="15">
        <v>451</v>
      </c>
      <c r="R115" s="16">
        <v>538</v>
      </c>
      <c r="S115" s="17">
        <v>539</v>
      </c>
      <c r="T115" s="17">
        <v>125</v>
      </c>
      <c r="U115" s="17">
        <v>61</v>
      </c>
      <c r="V115" s="17">
        <v>61</v>
      </c>
      <c r="W115" s="17">
        <v>78</v>
      </c>
      <c r="X115" s="17">
        <v>77</v>
      </c>
      <c r="Y115" s="17">
        <f t="shared" si="23"/>
        <v>173</v>
      </c>
      <c r="Z115" s="17">
        <f t="shared" si="23"/>
        <v>250</v>
      </c>
      <c r="AA115" s="17">
        <f t="shared" si="23"/>
        <v>390</v>
      </c>
      <c r="AB115" s="17">
        <f t="shared" si="23"/>
        <v>460</v>
      </c>
      <c r="AC115" s="17">
        <f t="shared" si="23"/>
        <v>462</v>
      </c>
      <c r="AD115" s="17">
        <f t="shared" si="24"/>
        <v>77</v>
      </c>
      <c r="AE115" s="24">
        <v>16250</v>
      </c>
      <c r="AF115" s="14" t="s">
        <v>45</v>
      </c>
    </row>
    <row r="116" spans="1:32" x14ac:dyDescent="0.25">
      <c r="A116" s="6">
        <v>114</v>
      </c>
      <c r="B116" s="21" t="s">
        <v>211</v>
      </c>
      <c r="C116" s="7" t="s">
        <v>212</v>
      </c>
      <c r="D116" s="7" t="s">
        <v>35</v>
      </c>
      <c r="E116" s="7" t="s">
        <v>189</v>
      </c>
      <c r="F116" s="7" t="s">
        <v>37</v>
      </c>
      <c r="G116" s="7" t="s">
        <v>38</v>
      </c>
      <c r="H116" s="7" t="s">
        <v>200</v>
      </c>
      <c r="I116" s="7" t="s">
        <v>191</v>
      </c>
      <c r="J116" s="7" t="s">
        <v>213</v>
      </c>
      <c r="K116" s="7" t="s">
        <v>214</v>
      </c>
      <c r="L116" s="7" t="s">
        <v>1</v>
      </c>
      <c r="M116" s="8" t="s">
        <v>43</v>
      </c>
      <c r="N116" s="7" t="s">
        <v>44</v>
      </c>
      <c r="O116" s="9">
        <v>431</v>
      </c>
      <c r="P116" s="10">
        <v>429</v>
      </c>
      <c r="Q116" s="15">
        <v>429</v>
      </c>
      <c r="R116" s="16">
        <v>424</v>
      </c>
      <c r="S116" s="17">
        <v>424</v>
      </c>
      <c r="T116" s="17">
        <v>178</v>
      </c>
      <c r="U116" s="17">
        <v>91</v>
      </c>
      <c r="V116" s="17">
        <v>91</v>
      </c>
      <c r="W116" s="17">
        <v>75</v>
      </c>
      <c r="X116" s="17">
        <v>51</v>
      </c>
      <c r="Y116" s="17">
        <f t="shared" si="23"/>
        <v>253</v>
      </c>
      <c r="Z116" s="17">
        <f t="shared" si="23"/>
        <v>338</v>
      </c>
      <c r="AA116" s="17">
        <f t="shared" si="23"/>
        <v>338</v>
      </c>
      <c r="AB116" s="17">
        <f t="shared" si="23"/>
        <v>349</v>
      </c>
      <c r="AC116" s="17">
        <f t="shared" si="23"/>
        <v>373</v>
      </c>
      <c r="AD116" s="17">
        <f t="shared" si="24"/>
        <v>85</v>
      </c>
      <c r="AE116" s="24">
        <v>284375</v>
      </c>
      <c r="AF116" s="14" t="s">
        <v>45</v>
      </c>
    </row>
    <row r="117" spans="1:32" x14ac:dyDescent="0.25">
      <c r="A117" s="6">
        <v>115</v>
      </c>
      <c r="B117" s="21" t="s">
        <v>215</v>
      </c>
      <c r="C117" s="7" t="s">
        <v>216</v>
      </c>
      <c r="D117" s="7" t="s">
        <v>70</v>
      </c>
      <c r="E117" s="7" t="s">
        <v>189</v>
      </c>
      <c r="F117" s="7" t="s">
        <v>37</v>
      </c>
      <c r="G117" s="7" t="s">
        <v>38</v>
      </c>
      <c r="H117" s="7" t="s">
        <v>200</v>
      </c>
      <c r="I117" s="7" t="s">
        <v>191</v>
      </c>
      <c r="J117" s="7" t="s">
        <v>213</v>
      </c>
      <c r="K117" s="7" t="s">
        <v>214</v>
      </c>
      <c r="L117" s="7" t="s">
        <v>1</v>
      </c>
      <c r="M117" s="8" t="s">
        <v>43</v>
      </c>
      <c r="N117" s="7" t="s">
        <v>217</v>
      </c>
      <c r="O117" s="9">
        <v>158</v>
      </c>
      <c r="P117" s="10">
        <v>150</v>
      </c>
      <c r="Q117" s="15">
        <v>170</v>
      </c>
      <c r="R117" s="16">
        <v>170</v>
      </c>
      <c r="S117" s="17">
        <v>170</v>
      </c>
      <c r="T117" s="17">
        <v>75</v>
      </c>
      <c r="U117" s="17">
        <v>24</v>
      </c>
      <c r="V117" s="17">
        <v>24</v>
      </c>
      <c r="W117" s="17">
        <v>20</v>
      </c>
      <c r="X117" s="17">
        <v>14</v>
      </c>
      <c r="Y117" s="17">
        <f t="shared" si="23"/>
        <v>83</v>
      </c>
      <c r="Z117" s="17">
        <f t="shared" si="23"/>
        <v>126</v>
      </c>
      <c r="AA117" s="17">
        <f t="shared" si="23"/>
        <v>146</v>
      </c>
      <c r="AB117" s="17">
        <f t="shared" si="23"/>
        <v>150</v>
      </c>
      <c r="AC117" s="17">
        <f t="shared" si="23"/>
        <v>156</v>
      </c>
      <c r="AD117" s="17">
        <f t="shared" si="24"/>
        <v>43</v>
      </c>
      <c r="AE117" s="24">
        <v>81250</v>
      </c>
      <c r="AF117" s="14" t="s">
        <v>45</v>
      </c>
    </row>
    <row r="118" spans="1:32" x14ac:dyDescent="0.25">
      <c r="A118" s="6">
        <v>116</v>
      </c>
      <c r="B118" s="21" t="s">
        <v>222</v>
      </c>
      <c r="C118" s="7" t="s">
        <v>223</v>
      </c>
      <c r="D118" s="7" t="s">
        <v>35</v>
      </c>
      <c r="E118" s="7" t="s">
        <v>189</v>
      </c>
      <c r="F118" s="7" t="s">
        <v>37</v>
      </c>
      <c r="G118" s="7" t="s">
        <v>38</v>
      </c>
      <c r="H118" s="7" t="s">
        <v>200</v>
      </c>
      <c r="I118" s="7" t="s">
        <v>191</v>
      </c>
      <c r="J118" s="7" t="s">
        <v>224</v>
      </c>
      <c r="K118" s="7" t="s">
        <v>225</v>
      </c>
      <c r="L118" s="7" t="s">
        <v>1</v>
      </c>
      <c r="M118" s="8" t="s">
        <v>55</v>
      </c>
      <c r="N118" s="7" t="s">
        <v>62</v>
      </c>
      <c r="O118" s="9">
        <v>237</v>
      </c>
      <c r="P118" s="10">
        <v>237</v>
      </c>
      <c r="Q118" s="15">
        <v>237</v>
      </c>
      <c r="R118" s="16">
        <v>277</v>
      </c>
      <c r="S118" s="17">
        <v>277</v>
      </c>
      <c r="T118" s="17">
        <v>134</v>
      </c>
      <c r="U118" s="17">
        <v>35</v>
      </c>
      <c r="V118" s="17">
        <v>35</v>
      </c>
      <c r="W118" s="17">
        <v>44</v>
      </c>
      <c r="X118" s="17">
        <v>43</v>
      </c>
      <c r="Y118" s="17">
        <f t="shared" si="23"/>
        <v>103</v>
      </c>
      <c r="Z118" s="17">
        <f t="shared" si="23"/>
        <v>202</v>
      </c>
      <c r="AA118" s="17">
        <f t="shared" si="23"/>
        <v>202</v>
      </c>
      <c r="AB118" s="17">
        <f t="shared" si="23"/>
        <v>233</v>
      </c>
      <c r="AC118" s="17">
        <f t="shared" si="23"/>
        <v>234</v>
      </c>
      <c r="AD118" s="17">
        <f t="shared" si="24"/>
        <v>99</v>
      </c>
      <c r="AE118" s="24">
        <v>8125</v>
      </c>
      <c r="AF118" s="14" t="s">
        <v>45</v>
      </c>
    </row>
    <row r="119" spans="1:32" x14ac:dyDescent="0.25">
      <c r="A119" s="6">
        <v>117</v>
      </c>
      <c r="B119" s="21" t="s">
        <v>316</v>
      </c>
      <c r="C119" s="7" t="s">
        <v>317</v>
      </c>
      <c r="D119" s="7" t="s">
        <v>35</v>
      </c>
      <c r="E119" s="7" t="s">
        <v>48</v>
      </c>
      <c r="F119" s="7" t="s">
        <v>49</v>
      </c>
      <c r="G119" s="7" t="s">
        <v>50</v>
      </c>
      <c r="H119" s="7" t="s">
        <v>200</v>
      </c>
      <c r="I119" s="7" t="s">
        <v>191</v>
      </c>
      <c r="J119" s="7" t="s">
        <v>318</v>
      </c>
      <c r="K119" s="7" t="s">
        <v>319</v>
      </c>
      <c r="L119" s="7" t="s">
        <v>1</v>
      </c>
      <c r="M119" s="8" t="s">
        <v>43</v>
      </c>
      <c r="N119" s="7" t="s">
        <v>62</v>
      </c>
      <c r="O119" s="9">
        <v>65</v>
      </c>
      <c r="P119" s="10">
        <v>65</v>
      </c>
      <c r="Q119" s="15">
        <v>65</v>
      </c>
      <c r="R119" s="16">
        <v>64</v>
      </c>
      <c r="S119" s="17">
        <v>64</v>
      </c>
      <c r="T119" s="17">
        <v>60</v>
      </c>
      <c r="U119" s="17">
        <v>60</v>
      </c>
      <c r="V119" s="17">
        <v>60</v>
      </c>
      <c r="W119" s="17">
        <v>36</v>
      </c>
      <c r="X119" s="17">
        <v>32</v>
      </c>
      <c r="Y119" s="17">
        <f t="shared" si="23"/>
        <v>5</v>
      </c>
      <c r="Z119" s="17">
        <f t="shared" si="23"/>
        <v>5</v>
      </c>
      <c r="AA119" s="17">
        <f t="shared" si="23"/>
        <v>5</v>
      </c>
      <c r="AB119" s="17">
        <f t="shared" si="23"/>
        <v>28</v>
      </c>
      <c r="AC119" s="17">
        <f t="shared" si="23"/>
        <v>32</v>
      </c>
      <c r="AD119" s="17">
        <f t="shared" si="24"/>
        <v>0</v>
      </c>
      <c r="AE119" s="24">
        <v>32500</v>
      </c>
      <c r="AF119" s="14" t="s">
        <v>164</v>
      </c>
    </row>
    <row r="120" spans="1:32" x14ac:dyDescent="0.25">
      <c r="A120" s="6">
        <v>118</v>
      </c>
      <c r="B120" s="21" t="s">
        <v>241</v>
      </c>
      <c r="C120" s="7" t="s">
        <v>242</v>
      </c>
      <c r="D120" s="7" t="s">
        <v>35</v>
      </c>
      <c r="E120" s="7" t="s">
        <v>189</v>
      </c>
      <c r="F120" s="7" t="s">
        <v>37</v>
      </c>
      <c r="G120" s="7" t="s">
        <v>38</v>
      </c>
      <c r="H120" s="7" t="s">
        <v>243</v>
      </c>
      <c r="I120" s="7" t="s">
        <v>191</v>
      </c>
      <c r="J120" s="7" t="s">
        <v>244</v>
      </c>
      <c r="K120" s="7" t="s">
        <v>245</v>
      </c>
      <c r="L120" s="7" t="s">
        <v>1</v>
      </c>
      <c r="M120" s="8" t="s">
        <v>55</v>
      </c>
      <c r="N120" s="7" t="s">
        <v>62</v>
      </c>
      <c r="O120" s="9">
        <v>108</v>
      </c>
      <c r="P120" s="10">
        <v>108</v>
      </c>
      <c r="Q120" s="15">
        <v>108</v>
      </c>
      <c r="R120" s="16">
        <v>108</v>
      </c>
      <c r="S120" s="17">
        <v>109</v>
      </c>
      <c r="T120" s="17">
        <v>23</v>
      </c>
      <c r="U120" s="17">
        <v>22</v>
      </c>
      <c r="V120" s="17">
        <v>22</v>
      </c>
      <c r="W120" s="17">
        <v>22</v>
      </c>
      <c r="X120" s="17">
        <v>7</v>
      </c>
      <c r="Y120" s="17">
        <f t="shared" si="23"/>
        <v>85</v>
      </c>
      <c r="Z120" s="17">
        <f t="shared" si="23"/>
        <v>86</v>
      </c>
      <c r="AA120" s="17">
        <f t="shared" si="23"/>
        <v>86</v>
      </c>
      <c r="AB120" s="17">
        <f t="shared" si="23"/>
        <v>86</v>
      </c>
      <c r="AC120" s="17">
        <f t="shared" si="23"/>
        <v>102</v>
      </c>
      <c r="AD120" s="17">
        <f t="shared" si="24"/>
        <v>1</v>
      </c>
      <c r="AE120" s="24">
        <v>130000</v>
      </c>
      <c r="AF120" s="14" t="s">
        <v>45</v>
      </c>
    </row>
    <row r="121" spans="1:32" x14ac:dyDescent="0.25">
      <c r="A121" s="6">
        <v>119</v>
      </c>
      <c r="B121" s="21" t="s">
        <v>338</v>
      </c>
      <c r="C121" s="7" t="s">
        <v>339</v>
      </c>
      <c r="D121" s="7" t="s">
        <v>35</v>
      </c>
      <c r="E121" s="7" t="s">
        <v>76</v>
      </c>
      <c r="F121" s="7" t="s">
        <v>49</v>
      </c>
      <c r="G121" s="7" t="s">
        <v>50</v>
      </c>
      <c r="H121" s="7" t="s">
        <v>340</v>
      </c>
      <c r="I121" s="7" t="s">
        <v>40</v>
      </c>
      <c r="J121" s="7" t="s">
        <v>341</v>
      </c>
      <c r="K121" s="7" t="s">
        <v>342</v>
      </c>
      <c r="L121" s="7" t="s">
        <v>1</v>
      </c>
      <c r="M121" s="8" t="s">
        <v>55</v>
      </c>
      <c r="N121" s="7" t="s">
        <v>62</v>
      </c>
      <c r="O121" s="9">
        <v>189</v>
      </c>
      <c r="P121" s="10">
        <v>192</v>
      </c>
      <c r="Q121" s="15">
        <v>192</v>
      </c>
      <c r="R121" s="16">
        <v>192</v>
      </c>
      <c r="S121" s="18">
        <v>192</v>
      </c>
      <c r="T121" s="9">
        <v>86</v>
      </c>
      <c r="U121" s="10">
        <v>89</v>
      </c>
      <c r="V121" s="15">
        <v>89</v>
      </c>
      <c r="W121" s="16">
        <v>89</v>
      </c>
      <c r="X121" s="18">
        <v>89</v>
      </c>
      <c r="Y121" s="9">
        <f>O121-T121</f>
        <v>103</v>
      </c>
      <c r="Z121" s="10">
        <f>P121-U121</f>
        <v>103</v>
      </c>
      <c r="AA121" s="15">
        <f>Q121-V121</f>
        <v>103</v>
      </c>
      <c r="AB121" s="16">
        <f>R121-W121</f>
        <v>103</v>
      </c>
      <c r="AC121" s="18">
        <f>S121-X121</f>
        <v>103</v>
      </c>
      <c r="AD121" s="10">
        <f>Z121-Y121</f>
        <v>0</v>
      </c>
      <c r="AE121" s="24">
        <v>599625.5</v>
      </c>
      <c r="AF121" s="14" t="s">
        <v>45</v>
      </c>
    </row>
    <row r="122" spans="1:32" x14ac:dyDescent="0.25">
      <c r="A122" s="6">
        <v>120</v>
      </c>
      <c r="B122" s="21" t="s">
        <v>343</v>
      </c>
      <c r="C122" s="7" t="s">
        <v>344</v>
      </c>
      <c r="D122" s="7" t="s">
        <v>70</v>
      </c>
      <c r="E122" s="7" t="s">
        <v>36</v>
      </c>
      <c r="F122" s="7" t="s">
        <v>37</v>
      </c>
      <c r="G122" s="7" t="s">
        <v>38</v>
      </c>
      <c r="H122" s="7" t="s">
        <v>39</v>
      </c>
      <c r="I122" s="7" t="s">
        <v>40</v>
      </c>
      <c r="J122" s="7" t="s">
        <v>41</v>
      </c>
      <c r="K122" s="7" t="s">
        <v>42</v>
      </c>
      <c r="L122" s="7" t="s">
        <v>1</v>
      </c>
      <c r="M122" s="8" t="s">
        <v>43</v>
      </c>
      <c r="N122" s="7" t="s">
        <v>62</v>
      </c>
      <c r="O122" s="9">
        <v>86</v>
      </c>
      <c r="P122" s="10">
        <v>86</v>
      </c>
      <c r="Q122" s="15">
        <v>86</v>
      </c>
      <c r="R122" s="16">
        <v>86</v>
      </c>
      <c r="S122" s="18">
        <v>86</v>
      </c>
      <c r="T122" s="9">
        <v>16</v>
      </c>
      <c r="U122" s="10">
        <v>16</v>
      </c>
      <c r="V122" s="15">
        <v>16</v>
      </c>
      <c r="W122" s="16">
        <v>16</v>
      </c>
      <c r="X122" s="18">
        <v>16</v>
      </c>
      <c r="Y122" s="9">
        <f t="shared" ref="Y122:AC137" si="25">O122-T122</f>
        <v>70</v>
      </c>
      <c r="Z122" s="10">
        <f t="shared" si="25"/>
        <v>70</v>
      </c>
      <c r="AA122" s="15">
        <f t="shared" si="25"/>
        <v>70</v>
      </c>
      <c r="AB122" s="16">
        <f t="shared" si="25"/>
        <v>70</v>
      </c>
      <c r="AC122" s="18">
        <f t="shared" si="25"/>
        <v>70</v>
      </c>
      <c r="AD122" s="10">
        <f t="shared" ref="AD122:AD137" si="26">Z122-Y122</f>
        <v>0</v>
      </c>
      <c r="AE122" s="24">
        <v>130000</v>
      </c>
      <c r="AF122" s="14" t="s">
        <v>45</v>
      </c>
    </row>
    <row r="123" spans="1:32" x14ac:dyDescent="0.25">
      <c r="A123" s="6">
        <v>121</v>
      </c>
      <c r="B123" s="21" t="s">
        <v>33</v>
      </c>
      <c r="C123" s="7" t="s">
        <v>34</v>
      </c>
      <c r="D123" s="7" t="s">
        <v>35</v>
      </c>
      <c r="E123" s="7" t="s">
        <v>36</v>
      </c>
      <c r="F123" s="7" t="s">
        <v>37</v>
      </c>
      <c r="G123" s="7" t="s">
        <v>38</v>
      </c>
      <c r="H123" s="7" t="s">
        <v>39</v>
      </c>
      <c r="I123" s="7" t="s">
        <v>40</v>
      </c>
      <c r="J123" s="7" t="s">
        <v>41</v>
      </c>
      <c r="K123" s="7" t="s">
        <v>42</v>
      </c>
      <c r="L123" s="7" t="s">
        <v>1</v>
      </c>
      <c r="M123" s="8" t="s">
        <v>43</v>
      </c>
      <c r="N123" s="7" t="s">
        <v>44</v>
      </c>
      <c r="O123" s="9">
        <v>214</v>
      </c>
      <c r="P123" s="10">
        <v>214</v>
      </c>
      <c r="Q123" s="15">
        <v>214</v>
      </c>
      <c r="R123" s="16">
        <v>214</v>
      </c>
      <c r="S123" s="18">
        <v>213</v>
      </c>
      <c r="T123" s="9">
        <v>26</v>
      </c>
      <c r="U123" s="10">
        <v>25</v>
      </c>
      <c r="V123" s="15">
        <v>25</v>
      </c>
      <c r="W123" s="16">
        <v>25</v>
      </c>
      <c r="X123" s="18">
        <v>25</v>
      </c>
      <c r="Y123" s="9">
        <f t="shared" si="25"/>
        <v>188</v>
      </c>
      <c r="Z123" s="10">
        <f t="shared" si="25"/>
        <v>189</v>
      </c>
      <c r="AA123" s="15">
        <f t="shared" si="25"/>
        <v>189</v>
      </c>
      <c r="AB123" s="16">
        <f t="shared" si="25"/>
        <v>189</v>
      </c>
      <c r="AC123" s="18">
        <f t="shared" si="25"/>
        <v>188</v>
      </c>
      <c r="AD123" s="10">
        <f t="shared" si="26"/>
        <v>1</v>
      </c>
      <c r="AE123" s="24">
        <v>186875</v>
      </c>
      <c r="AF123" s="14" t="s">
        <v>45</v>
      </c>
    </row>
    <row r="124" spans="1:32" x14ac:dyDescent="0.25">
      <c r="A124" s="6">
        <v>122</v>
      </c>
      <c r="B124" s="21" t="s">
        <v>345</v>
      </c>
      <c r="C124" s="7" t="s">
        <v>346</v>
      </c>
      <c r="D124" s="7" t="s">
        <v>35</v>
      </c>
      <c r="E124" s="7" t="s">
        <v>36</v>
      </c>
      <c r="F124" s="7" t="s">
        <v>37</v>
      </c>
      <c r="G124" s="7" t="s">
        <v>38</v>
      </c>
      <c r="H124" s="7" t="s">
        <v>347</v>
      </c>
      <c r="I124" s="7" t="s">
        <v>40</v>
      </c>
      <c r="J124" s="7" t="s">
        <v>348</v>
      </c>
      <c r="K124" s="7" t="s">
        <v>349</v>
      </c>
      <c r="L124" s="7" t="s">
        <v>1</v>
      </c>
      <c r="M124" s="8" t="s">
        <v>55</v>
      </c>
      <c r="N124" s="7" t="s">
        <v>62</v>
      </c>
      <c r="O124" s="9">
        <v>159</v>
      </c>
      <c r="P124" s="10">
        <v>154</v>
      </c>
      <c r="Q124" s="15">
        <v>154</v>
      </c>
      <c r="R124" s="16">
        <v>154</v>
      </c>
      <c r="S124" s="18">
        <v>154</v>
      </c>
      <c r="T124" s="9">
        <v>34</v>
      </c>
      <c r="U124" s="10">
        <v>35</v>
      </c>
      <c r="V124" s="15">
        <v>35</v>
      </c>
      <c r="W124" s="16">
        <v>32</v>
      </c>
      <c r="X124" s="18">
        <v>32</v>
      </c>
      <c r="Y124" s="9">
        <f t="shared" si="25"/>
        <v>125</v>
      </c>
      <c r="Z124" s="10">
        <f t="shared" si="25"/>
        <v>119</v>
      </c>
      <c r="AA124" s="15">
        <f t="shared" si="25"/>
        <v>119</v>
      </c>
      <c r="AB124" s="16">
        <f t="shared" si="25"/>
        <v>122</v>
      </c>
      <c r="AC124" s="18">
        <f t="shared" si="25"/>
        <v>122</v>
      </c>
      <c r="AD124" s="10">
        <f t="shared" si="26"/>
        <v>-6</v>
      </c>
      <c r="AE124" s="24">
        <v>235625</v>
      </c>
      <c r="AF124" s="14" t="s">
        <v>45</v>
      </c>
    </row>
    <row r="125" spans="1:32" x14ac:dyDescent="0.25">
      <c r="A125" s="6">
        <v>123</v>
      </c>
      <c r="B125" s="21" t="s">
        <v>350</v>
      </c>
      <c r="C125" s="7" t="s">
        <v>351</v>
      </c>
      <c r="D125" s="7" t="s">
        <v>35</v>
      </c>
      <c r="E125" s="7" t="s">
        <v>76</v>
      </c>
      <c r="F125" s="7" t="s">
        <v>49</v>
      </c>
      <c r="G125" s="7" t="s">
        <v>50</v>
      </c>
      <c r="H125" s="7" t="s">
        <v>352</v>
      </c>
      <c r="I125" s="7" t="s">
        <v>40</v>
      </c>
      <c r="J125" s="7" t="s">
        <v>353</v>
      </c>
      <c r="K125" s="7" t="s">
        <v>354</v>
      </c>
      <c r="L125" s="7" t="s">
        <v>1</v>
      </c>
      <c r="M125" s="8" t="s">
        <v>55</v>
      </c>
      <c r="N125" s="7" t="s">
        <v>62</v>
      </c>
      <c r="O125" s="9">
        <v>102</v>
      </c>
      <c r="P125" s="10">
        <v>101</v>
      </c>
      <c r="Q125" s="15">
        <v>101</v>
      </c>
      <c r="R125" s="16">
        <v>101</v>
      </c>
      <c r="S125" s="18">
        <v>101</v>
      </c>
      <c r="T125" s="9">
        <v>67</v>
      </c>
      <c r="U125" s="10">
        <v>67</v>
      </c>
      <c r="V125" s="15">
        <v>67</v>
      </c>
      <c r="W125" s="16">
        <v>67</v>
      </c>
      <c r="X125" s="18">
        <v>67</v>
      </c>
      <c r="Y125" s="9">
        <f t="shared" si="25"/>
        <v>35</v>
      </c>
      <c r="Z125" s="10">
        <f t="shared" si="25"/>
        <v>34</v>
      </c>
      <c r="AA125" s="15">
        <f t="shared" si="25"/>
        <v>34</v>
      </c>
      <c r="AB125" s="16">
        <f t="shared" si="25"/>
        <v>34</v>
      </c>
      <c r="AC125" s="18">
        <f t="shared" si="25"/>
        <v>34</v>
      </c>
      <c r="AD125" s="10">
        <f t="shared" si="26"/>
        <v>-1</v>
      </c>
      <c r="AE125" s="24">
        <v>462312</v>
      </c>
      <c r="AF125" s="14" t="s">
        <v>164</v>
      </c>
    </row>
    <row r="126" spans="1:32" x14ac:dyDescent="0.25">
      <c r="A126" s="6">
        <v>124</v>
      </c>
      <c r="B126" s="21" t="s">
        <v>46</v>
      </c>
      <c r="C126" s="7" t="s">
        <v>47</v>
      </c>
      <c r="D126" s="7" t="s">
        <v>35</v>
      </c>
      <c r="E126" s="7" t="s">
        <v>48</v>
      </c>
      <c r="F126" s="7" t="s">
        <v>49</v>
      </c>
      <c r="G126" s="7" t="s">
        <v>50</v>
      </c>
      <c r="H126" s="7" t="s">
        <v>51</v>
      </c>
      <c r="I126" s="7" t="s">
        <v>52</v>
      </c>
      <c r="J126" s="7" t="s">
        <v>53</v>
      </c>
      <c r="K126" s="7" t="s">
        <v>54</v>
      </c>
      <c r="L126" s="7" t="s">
        <v>1</v>
      </c>
      <c r="M126" s="8" t="s">
        <v>55</v>
      </c>
      <c r="N126" s="7" t="s">
        <v>44</v>
      </c>
      <c r="O126" s="9">
        <v>529</v>
      </c>
      <c r="P126" s="10">
        <v>534</v>
      </c>
      <c r="Q126" s="15">
        <v>534</v>
      </c>
      <c r="R126" s="16">
        <v>538</v>
      </c>
      <c r="S126" s="18">
        <v>536</v>
      </c>
      <c r="T126" s="9">
        <v>44</v>
      </c>
      <c r="U126" s="10">
        <v>20</v>
      </c>
      <c r="V126" s="15">
        <v>20</v>
      </c>
      <c r="W126" s="16">
        <v>15</v>
      </c>
      <c r="X126" s="18">
        <v>15</v>
      </c>
      <c r="Y126" s="9">
        <f t="shared" si="25"/>
        <v>485</v>
      </c>
      <c r="Z126" s="10">
        <f t="shared" si="25"/>
        <v>514</v>
      </c>
      <c r="AA126" s="15">
        <f t="shared" si="25"/>
        <v>514</v>
      </c>
      <c r="AB126" s="16">
        <f t="shared" si="25"/>
        <v>523</v>
      </c>
      <c r="AC126" s="18">
        <f t="shared" si="25"/>
        <v>521</v>
      </c>
      <c r="AD126" s="10">
        <f t="shared" si="26"/>
        <v>29</v>
      </c>
      <c r="AE126" s="24">
        <v>89375</v>
      </c>
      <c r="AF126" s="14" t="s">
        <v>45</v>
      </c>
    </row>
    <row r="127" spans="1:32" x14ac:dyDescent="0.25">
      <c r="A127" s="6">
        <v>125</v>
      </c>
      <c r="B127" s="21" t="s">
        <v>56</v>
      </c>
      <c r="C127" s="7" t="s">
        <v>57</v>
      </c>
      <c r="D127" s="7" t="s">
        <v>35</v>
      </c>
      <c r="E127" s="7" t="s">
        <v>58</v>
      </c>
      <c r="F127" s="7" t="s">
        <v>49</v>
      </c>
      <c r="G127" s="7" t="s">
        <v>50</v>
      </c>
      <c r="H127" s="7" t="s">
        <v>59</v>
      </c>
      <c r="I127" s="7" t="s">
        <v>52</v>
      </c>
      <c r="J127" s="7" t="s">
        <v>60</v>
      </c>
      <c r="K127" s="7" t="s">
        <v>61</v>
      </c>
      <c r="L127" s="7" t="s">
        <v>1</v>
      </c>
      <c r="M127" s="8" t="s">
        <v>55</v>
      </c>
      <c r="N127" s="7" t="s">
        <v>62</v>
      </c>
      <c r="O127" s="9">
        <v>630</v>
      </c>
      <c r="P127" s="10">
        <v>631</v>
      </c>
      <c r="Q127" s="15">
        <v>631</v>
      </c>
      <c r="R127" s="16">
        <v>636</v>
      </c>
      <c r="S127" s="18">
        <v>635</v>
      </c>
      <c r="T127" s="9">
        <v>23</v>
      </c>
      <c r="U127" s="10">
        <v>14</v>
      </c>
      <c r="V127" s="15">
        <v>14</v>
      </c>
      <c r="W127" s="16">
        <v>15</v>
      </c>
      <c r="X127" s="18">
        <v>16</v>
      </c>
      <c r="Y127" s="9">
        <f t="shared" si="25"/>
        <v>607</v>
      </c>
      <c r="Z127" s="10">
        <f t="shared" si="25"/>
        <v>617</v>
      </c>
      <c r="AA127" s="15">
        <f t="shared" si="25"/>
        <v>617</v>
      </c>
      <c r="AB127" s="16">
        <f t="shared" si="25"/>
        <v>621</v>
      </c>
      <c r="AC127" s="18">
        <f t="shared" si="25"/>
        <v>619</v>
      </c>
      <c r="AD127" s="10">
        <f t="shared" si="26"/>
        <v>10</v>
      </c>
      <c r="AE127" s="24">
        <v>97500</v>
      </c>
      <c r="AF127" s="14" t="s">
        <v>45</v>
      </c>
    </row>
    <row r="128" spans="1:32" x14ac:dyDescent="0.25">
      <c r="A128" s="6">
        <v>126</v>
      </c>
      <c r="B128" s="21" t="s">
        <v>63</v>
      </c>
      <c r="C128" s="7" t="s">
        <v>64</v>
      </c>
      <c r="D128" s="7" t="s">
        <v>35</v>
      </c>
      <c r="E128" s="7" t="s">
        <v>65</v>
      </c>
      <c r="F128" s="7" t="s">
        <v>37</v>
      </c>
      <c r="G128" s="7" t="s">
        <v>38</v>
      </c>
      <c r="H128" s="7" t="s">
        <v>59</v>
      </c>
      <c r="I128" s="7" t="s">
        <v>52</v>
      </c>
      <c r="J128" s="7" t="s">
        <v>66</v>
      </c>
      <c r="K128" s="7" t="s">
        <v>67</v>
      </c>
      <c r="L128" s="7" t="s">
        <v>1</v>
      </c>
      <c r="M128" s="8" t="s">
        <v>55</v>
      </c>
      <c r="N128" s="7" t="s">
        <v>44</v>
      </c>
      <c r="O128" s="9">
        <v>696</v>
      </c>
      <c r="P128" s="10">
        <v>699</v>
      </c>
      <c r="Q128" s="15">
        <v>699</v>
      </c>
      <c r="R128" s="16">
        <v>695</v>
      </c>
      <c r="S128" s="18">
        <v>694</v>
      </c>
      <c r="T128" s="9">
        <v>26</v>
      </c>
      <c r="U128" s="10">
        <v>14</v>
      </c>
      <c r="V128" s="15">
        <v>14</v>
      </c>
      <c r="W128" s="16">
        <v>14</v>
      </c>
      <c r="X128" s="18">
        <v>13</v>
      </c>
      <c r="Y128" s="9">
        <f t="shared" si="25"/>
        <v>670</v>
      </c>
      <c r="Z128" s="10">
        <f t="shared" si="25"/>
        <v>685</v>
      </c>
      <c r="AA128" s="15">
        <f t="shared" si="25"/>
        <v>685</v>
      </c>
      <c r="AB128" s="16">
        <f t="shared" si="25"/>
        <v>681</v>
      </c>
      <c r="AC128" s="18">
        <f t="shared" si="25"/>
        <v>681</v>
      </c>
      <c r="AD128" s="10">
        <f t="shared" si="26"/>
        <v>15</v>
      </c>
      <c r="AE128" s="24">
        <v>73125</v>
      </c>
      <c r="AF128" s="14" t="s">
        <v>45</v>
      </c>
    </row>
    <row r="129" spans="1:32" x14ac:dyDescent="0.25">
      <c r="A129" s="6">
        <v>127</v>
      </c>
      <c r="B129" s="21" t="s">
        <v>288</v>
      </c>
      <c r="C129" s="7" t="s">
        <v>289</v>
      </c>
      <c r="D129" s="7" t="s">
        <v>35</v>
      </c>
      <c r="E129" s="7" t="s">
        <v>65</v>
      </c>
      <c r="F129" s="7" t="s">
        <v>37</v>
      </c>
      <c r="G129" s="7" t="s">
        <v>38</v>
      </c>
      <c r="H129" s="7" t="s">
        <v>59</v>
      </c>
      <c r="I129" s="7" t="s">
        <v>52</v>
      </c>
      <c r="J129" s="7" t="s">
        <v>290</v>
      </c>
      <c r="K129" s="7" t="s">
        <v>291</v>
      </c>
      <c r="L129" s="7" t="s">
        <v>1</v>
      </c>
      <c r="M129" s="8" t="s">
        <v>55</v>
      </c>
      <c r="N129" s="7" t="s">
        <v>62</v>
      </c>
      <c r="O129" s="9">
        <v>125</v>
      </c>
      <c r="P129" s="10">
        <v>123</v>
      </c>
      <c r="Q129" s="15">
        <v>123</v>
      </c>
      <c r="R129" s="16">
        <v>123</v>
      </c>
      <c r="S129" s="18">
        <v>123</v>
      </c>
      <c r="T129" s="9">
        <v>22</v>
      </c>
      <c r="U129" s="10">
        <v>21</v>
      </c>
      <c r="V129" s="15">
        <v>21</v>
      </c>
      <c r="W129" s="16">
        <v>18</v>
      </c>
      <c r="X129" s="18">
        <v>18</v>
      </c>
      <c r="Y129" s="9">
        <f t="shared" si="25"/>
        <v>103</v>
      </c>
      <c r="Z129" s="10">
        <f t="shared" si="25"/>
        <v>102</v>
      </c>
      <c r="AA129" s="15">
        <f t="shared" si="25"/>
        <v>102</v>
      </c>
      <c r="AB129" s="16">
        <f t="shared" si="25"/>
        <v>105</v>
      </c>
      <c r="AC129" s="18">
        <f t="shared" si="25"/>
        <v>105</v>
      </c>
      <c r="AD129" s="10">
        <f t="shared" si="26"/>
        <v>-1</v>
      </c>
      <c r="AE129" s="24">
        <v>146250</v>
      </c>
      <c r="AF129" s="14" t="s">
        <v>45</v>
      </c>
    </row>
    <row r="130" spans="1:32" x14ac:dyDescent="0.25">
      <c r="A130" s="6">
        <v>128</v>
      </c>
      <c r="B130" s="21" t="s">
        <v>68</v>
      </c>
      <c r="C130" s="7" t="s">
        <v>69</v>
      </c>
      <c r="D130" s="7" t="s">
        <v>70</v>
      </c>
      <c r="E130" s="7" t="s">
        <v>71</v>
      </c>
      <c r="F130" s="7" t="s">
        <v>49</v>
      </c>
      <c r="G130" s="7" t="s">
        <v>50</v>
      </c>
      <c r="H130" s="7" t="s">
        <v>59</v>
      </c>
      <c r="I130" s="7" t="s">
        <v>52</v>
      </c>
      <c r="J130" s="7" t="s">
        <v>72</v>
      </c>
      <c r="K130" s="7" t="s">
        <v>73</v>
      </c>
      <c r="L130" s="7" t="s">
        <v>1</v>
      </c>
      <c r="M130" s="8" t="s">
        <v>55</v>
      </c>
      <c r="N130" s="7" t="s">
        <v>62</v>
      </c>
      <c r="O130" s="9">
        <v>94</v>
      </c>
      <c r="P130" s="10">
        <v>94</v>
      </c>
      <c r="Q130" s="15">
        <v>94</v>
      </c>
      <c r="R130" s="16">
        <v>94</v>
      </c>
      <c r="S130" s="18">
        <v>94</v>
      </c>
      <c r="T130" s="9">
        <v>10</v>
      </c>
      <c r="U130" s="10">
        <v>9</v>
      </c>
      <c r="V130" s="15">
        <v>9</v>
      </c>
      <c r="W130" s="16">
        <v>9</v>
      </c>
      <c r="X130" s="18">
        <v>9</v>
      </c>
      <c r="Y130" s="9">
        <f t="shared" si="25"/>
        <v>84</v>
      </c>
      <c r="Z130" s="10">
        <f t="shared" si="25"/>
        <v>85</v>
      </c>
      <c r="AA130" s="15">
        <f t="shared" si="25"/>
        <v>85</v>
      </c>
      <c r="AB130" s="16">
        <f t="shared" si="25"/>
        <v>85</v>
      </c>
      <c r="AC130" s="18">
        <f t="shared" si="25"/>
        <v>85</v>
      </c>
      <c r="AD130" s="10">
        <f t="shared" si="26"/>
        <v>1</v>
      </c>
      <c r="AE130" s="24">
        <v>73125</v>
      </c>
      <c r="AF130" s="14" t="s">
        <v>45</v>
      </c>
    </row>
    <row r="131" spans="1:32" x14ac:dyDescent="0.25">
      <c r="A131" s="6">
        <v>129</v>
      </c>
      <c r="B131" s="21" t="s">
        <v>325</v>
      </c>
      <c r="C131" s="7" t="s">
        <v>326</v>
      </c>
      <c r="D131" s="7" t="s">
        <v>35</v>
      </c>
      <c r="E131" s="7" t="s">
        <v>65</v>
      </c>
      <c r="F131" s="7" t="s">
        <v>37</v>
      </c>
      <c r="G131" s="7" t="s">
        <v>38</v>
      </c>
      <c r="H131" s="7" t="s">
        <v>327</v>
      </c>
      <c r="I131" s="7" t="s">
        <v>52</v>
      </c>
      <c r="J131" s="7" t="s">
        <v>328</v>
      </c>
      <c r="K131" s="7" t="s">
        <v>329</v>
      </c>
      <c r="L131" s="7" t="s">
        <v>1</v>
      </c>
      <c r="M131" s="8" t="s">
        <v>55</v>
      </c>
      <c r="N131" s="7" t="s">
        <v>62</v>
      </c>
      <c r="O131" s="9">
        <v>158</v>
      </c>
      <c r="P131" s="10">
        <v>158</v>
      </c>
      <c r="Q131" s="15">
        <v>158</v>
      </c>
      <c r="R131" s="16">
        <v>156</v>
      </c>
      <c r="S131" s="18">
        <v>157</v>
      </c>
      <c r="T131" s="9">
        <v>6</v>
      </c>
      <c r="U131" s="10">
        <v>6</v>
      </c>
      <c r="V131" s="15">
        <v>6</v>
      </c>
      <c r="W131" s="16">
        <v>6</v>
      </c>
      <c r="X131" s="18">
        <v>6</v>
      </c>
      <c r="Y131" s="9">
        <f t="shared" si="25"/>
        <v>152</v>
      </c>
      <c r="Z131" s="10">
        <f t="shared" si="25"/>
        <v>152</v>
      </c>
      <c r="AA131" s="15">
        <f t="shared" si="25"/>
        <v>152</v>
      </c>
      <c r="AB131" s="16">
        <f t="shared" si="25"/>
        <v>150</v>
      </c>
      <c r="AC131" s="18">
        <f t="shared" si="25"/>
        <v>151</v>
      </c>
      <c r="AD131" s="10">
        <f t="shared" si="26"/>
        <v>0</v>
      </c>
      <c r="AE131" s="24">
        <v>32500</v>
      </c>
      <c r="AF131" s="14" t="s">
        <v>45</v>
      </c>
    </row>
    <row r="132" spans="1:32" x14ac:dyDescent="0.25">
      <c r="A132" s="6">
        <v>130</v>
      </c>
      <c r="B132" s="21" t="s">
        <v>355</v>
      </c>
      <c r="C132" s="7" t="s">
        <v>356</v>
      </c>
      <c r="D132" s="7" t="s">
        <v>35</v>
      </c>
      <c r="E132" s="7" t="s">
        <v>357</v>
      </c>
      <c r="F132" s="7" t="s">
        <v>49</v>
      </c>
      <c r="G132" s="7" t="s">
        <v>50</v>
      </c>
      <c r="H132" s="7" t="s">
        <v>59</v>
      </c>
      <c r="I132" s="7" t="s">
        <v>52</v>
      </c>
      <c r="J132" s="7" t="s">
        <v>358</v>
      </c>
      <c r="K132" s="7" t="s">
        <v>359</v>
      </c>
      <c r="L132" s="7" t="s">
        <v>1</v>
      </c>
      <c r="M132" s="8" t="s">
        <v>43</v>
      </c>
      <c r="N132" s="7" t="s">
        <v>62</v>
      </c>
      <c r="O132" s="9">
        <v>154</v>
      </c>
      <c r="P132" s="10">
        <v>154</v>
      </c>
      <c r="Q132" s="15">
        <v>154</v>
      </c>
      <c r="R132" s="16">
        <v>154</v>
      </c>
      <c r="S132" s="18">
        <v>154</v>
      </c>
      <c r="T132" s="9">
        <v>2</v>
      </c>
      <c r="U132" s="10">
        <v>2</v>
      </c>
      <c r="V132" s="15">
        <v>2</v>
      </c>
      <c r="W132" s="16">
        <v>2</v>
      </c>
      <c r="X132" s="18">
        <v>2</v>
      </c>
      <c r="Y132" s="9">
        <f t="shared" si="25"/>
        <v>152</v>
      </c>
      <c r="Z132" s="10">
        <f t="shared" si="25"/>
        <v>152</v>
      </c>
      <c r="AA132" s="15">
        <f t="shared" si="25"/>
        <v>152</v>
      </c>
      <c r="AB132" s="16">
        <f t="shared" si="25"/>
        <v>152</v>
      </c>
      <c r="AC132" s="18">
        <f t="shared" si="25"/>
        <v>152</v>
      </c>
      <c r="AD132" s="10">
        <f t="shared" si="26"/>
        <v>0</v>
      </c>
      <c r="AE132" s="24">
        <v>16250</v>
      </c>
      <c r="AF132" s="14" t="s">
        <v>45</v>
      </c>
    </row>
    <row r="133" spans="1:32" x14ac:dyDescent="0.25">
      <c r="A133" s="6">
        <v>131</v>
      </c>
      <c r="B133" s="21" t="s">
        <v>79</v>
      </c>
      <c r="C133" s="7" t="s">
        <v>80</v>
      </c>
      <c r="D133" s="7" t="s">
        <v>35</v>
      </c>
      <c r="E133" s="7" t="s">
        <v>65</v>
      </c>
      <c r="F133" s="7" t="s">
        <v>37</v>
      </c>
      <c r="G133" s="7" t="s">
        <v>38</v>
      </c>
      <c r="H133" s="7" t="s">
        <v>59</v>
      </c>
      <c r="I133" s="7" t="s">
        <v>52</v>
      </c>
      <c r="J133" s="7" t="s">
        <v>81</v>
      </c>
      <c r="K133" s="7" t="s">
        <v>82</v>
      </c>
      <c r="L133" s="7" t="s">
        <v>1</v>
      </c>
      <c r="M133" s="8" t="s">
        <v>55</v>
      </c>
      <c r="N133" s="7" t="s">
        <v>44</v>
      </c>
      <c r="O133" s="9">
        <v>1034</v>
      </c>
      <c r="P133" s="10">
        <v>1038</v>
      </c>
      <c r="Q133" s="15">
        <v>1038</v>
      </c>
      <c r="R133" s="16">
        <v>1045</v>
      </c>
      <c r="S133" s="18">
        <v>1049</v>
      </c>
      <c r="T133" s="9">
        <v>8</v>
      </c>
      <c r="U133" s="10">
        <v>9</v>
      </c>
      <c r="V133" s="15">
        <v>9</v>
      </c>
      <c r="W133" s="16">
        <v>9</v>
      </c>
      <c r="X133" s="18">
        <v>9</v>
      </c>
      <c r="Y133" s="9">
        <f t="shared" si="25"/>
        <v>1026</v>
      </c>
      <c r="Z133" s="10">
        <f t="shared" si="25"/>
        <v>1029</v>
      </c>
      <c r="AA133" s="15">
        <f t="shared" si="25"/>
        <v>1029</v>
      </c>
      <c r="AB133" s="16">
        <f t="shared" si="25"/>
        <v>1036</v>
      </c>
      <c r="AC133" s="18">
        <f t="shared" si="25"/>
        <v>1040</v>
      </c>
      <c r="AD133" s="10">
        <f t="shared" si="26"/>
        <v>3</v>
      </c>
      <c r="AE133" s="24">
        <v>73125</v>
      </c>
      <c r="AF133" s="14" t="s">
        <v>45</v>
      </c>
    </row>
    <row r="134" spans="1:32" x14ac:dyDescent="0.25">
      <c r="A134" s="6">
        <v>132</v>
      </c>
      <c r="B134" s="21" t="s">
        <v>83</v>
      </c>
      <c r="C134" s="7" t="s">
        <v>84</v>
      </c>
      <c r="D134" s="7" t="s">
        <v>35</v>
      </c>
      <c r="E134" s="7" t="s">
        <v>85</v>
      </c>
      <c r="F134" s="7" t="s">
        <v>49</v>
      </c>
      <c r="G134" s="7" t="s">
        <v>50</v>
      </c>
      <c r="H134" s="7" t="s">
        <v>59</v>
      </c>
      <c r="I134" s="7" t="s">
        <v>52</v>
      </c>
      <c r="J134" s="7" t="s">
        <v>86</v>
      </c>
      <c r="K134" s="7" t="s">
        <v>87</v>
      </c>
      <c r="L134" s="7" t="s">
        <v>1</v>
      </c>
      <c r="M134" s="8" t="s">
        <v>55</v>
      </c>
      <c r="N134" s="7" t="s">
        <v>62</v>
      </c>
      <c r="O134" s="9">
        <v>488</v>
      </c>
      <c r="P134" s="10">
        <v>491</v>
      </c>
      <c r="Q134" s="15">
        <v>491</v>
      </c>
      <c r="R134" s="16">
        <v>491</v>
      </c>
      <c r="S134" s="18">
        <v>668</v>
      </c>
      <c r="T134" s="9">
        <v>24</v>
      </c>
      <c r="U134" s="10">
        <v>16</v>
      </c>
      <c r="V134" s="15">
        <v>16</v>
      </c>
      <c r="W134" s="16">
        <v>16</v>
      </c>
      <c r="X134" s="18">
        <v>15</v>
      </c>
      <c r="Y134" s="9">
        <f t="shared" si="25"/>
        <v>464</v>
      </c>
      <c r="Z134" s="10">
        <f t="shared" si="25"/>
        <v>475</v>
      </c>
      <c r="AA134" s="15">
        <f t="shared" si="25"/>
        <v>475</v>
      </c>
      <c r="AB134" s="16">
        <f t="shared" si="25"/>
        <v>475</v>
      </c>
      <c r="AC134" s="18">
        <f t="shared" si="25"/>
        <v>653</v>
      </c>
      <c r="AD134" s="10">
        <f t="shared" si="26"/>
        <v>11</v>
      </c>
      <c r="AE134" s="24">
        <v>1560000</v>
      </c>
      <c r="AF134" s="14" t="s">
        <v>45</v>
      </c>
    </row>
    <row r="135" spans="1:32" x14ac:dyDescent="0.25">
      <c r="A135" s="6">
        <v>133</v>
      </c>
      <c r="B135" s="21" t="s">
        <v>360</v>
      </c>
      <c r="C135" s="7" t="s">
        <v>361</v>
      </c>
      <c r="D135" s="7" t="s">
        <v>35</v>
      </c>
      <c r="E135" s="7" t="s">
        <v>362</v>
      </c>
      <c r="F135" s="7" t="s">
        <v>49</v>
      </c>
      <c r="G135" s="7" t="s">
        <v>50</v>
      </c>
      <c r="H135" s="7" t="s">
        <v>111</v>
      </c>
      <c r="I135" s="7" t="s">
        <v>112</v>
      </c>
      <c r="J135" s="7" t="s">
        <v>363</v>
      </c>
      <c r="K135" s="7" t="s">
        <v>364</v>
      </c>
      <c r="L135" s="7" t="s">
        <v>1</v>
      </c>
      <c r="M135" s="8" t="s">
        <v>55</v>
      </c>
      <c r="N135" s="7" t="s">
        <v>62</v>
      </c>
      <c r="O135" s="9">
        <v>120</v>
      </c>
      <c r="P135" s="10">
        <v>120</v>
      </c>
      <c r="Q135" s="15">
        <v>120</v>
      </c>
      <c r="R135" s="16">
        <v>120</v>
      </c>
      <c r="S135" s="18">
        <v>120</v>
      </c>
      <c r="T135" s="9">
        <v>16</v>
      </c>
      <c r="U135" s="10">
        <v>16</v>
      </c>
      <c r="V135" s="15">
        <v>16</v>
      </c>
      <c r="W135" s="16">
        <v>16</v>
      </c>
      <c r="X135" s="18">
        <v>16</v>
      </c>
      <c r="Y135" s="9">
        <f t="shared" si="25"/>
        <v>104</v>
      </c>
      <c r="Z135" s="10">
        <f t="shared" si="25"/>
        <v>104</v>
      </c>
      <c r="AA135" s="15">
        <f t="shared" si="25"/>
        <v>104</v>
      </c>
      <c r="AB135" s="16">
        <f t="shared" si="25"/>
        <v>104</v>
      </c>
      <c r="AC135" s="18">
        <f t="shared" si="25"/>
        <v>104</v>
      </c>
      <c r="AD135" s="10">
        <f t="shared" si="26"/>
        <v>0</v>
      </c>
      <c r="AE135" s="24">
        <v>130000</v>
      </c>
      <c r="AF135" s="14" t="s">
        <v>45</v>
      </c>
    </row>
    <row r="136" spans="1:32" x14ac:dyDescent="0.25">
      <c r="A136" s="6">
        <v>134</v>
      </c>
      <c r="B136" s="21" t="s">
        <v>365</v>
      </c>
      <c r="C136" s="7" t="s">
        <v>366</v>
      </c>
      <c r="D136" s="7" t="s">
        <v>35</v>
      </c>
      <c r="E136" s="7" t="s">
        <v>76</v>
      </c>
      <c r="F136" s="7" t="s">
        <v>49</v>
      </c>
      <c r="G136" s="7" t="s">
        <v>50</v>
      </c>
      <c r="H136" s="7" t="s">
        <v>267</v>
      </c>
      <c r="I136" s="7" t="s">
        <v>112</v>
      </c>
      <c r="J136" s="7" t="s">
        <v>367</v>
      </c>
      <c r="K136" s="7" t="s">
        <v>368</v>
      </c>
      <c r="L136" s="7" t="s">
        <v>1</v>
      </c>
      <c r="M136" s="8" t="s">
        <v>55</v>
      </c>
      <c r="N136" s="7" t="s">
        <v>62</v>
      </c>
      <c r="O136" s="9">
        <v>109</v>
      </c>
      <c r="P136" s="10">
        <v>109</v>
      </c>
      <c r="Q136" s="15">
        <v>109</v>
      </c>
      <c r="R136" s="16">
        <v>109</v>
      </c>
      <c r="S136" s="18">
        <v>109</v>
      </c>
      <c r="T136" s="9">
        <v>17</v>
      </c>
      <c r="U136" s="10">
        <v>17</v>
      </c>
      <c r="V136" s="15">
        <v>17</v>
      </c>
      <c r="W136" s="16">
        <v>17</v>
      </c>
      <c r="X136" s="18">
        <v>17</v>
      </c>
      <c r="Y136" s="9">
        <f t="shared" si="25"/>
        <v>92</v>
      </c>
      <c r="Z136" s="10">
        <f t="shared" si="25"/>
        <v>92</v>
      </c>
      <c r="AA136" s="15">
        <f t="shared" si="25"/>
        <v>92</v>
      </c>
      <c r="AB136" s="16">
        <f t="shared" si="25"/>
        <v>92</v>
      </c>
      <c r="AC136" s="18">
        <f t="shared" si="25"/>
        <v>92</v>
      </c>
      <c r="AD136" s="10">
        <f t="shared" si="26"/>
        <v>0</v>
      </c>
      <c r="AE136" s="24">
        <v>138125</v>
      </c>
      <c r="AF136" s="14" t="s">
        <v>45</v>
      </c>
    </row>
    <row r="137" spans="1:32" x14ac:dyDescent="0.25">
      <c r="A137" s="6">
        <v>135</v>
      </c>
      <c r="B137" s="21" t="s">
        <v>369</v>
      </c>
      <c r="C137" s="7" t="s">
        <v>370</v>
      </c>
      <c r="D137" s="7" t="s">
        <v>35</v>
      </c>
      <c r="E137" s="7" t="s">
        <v>266</v>
      </c>
      <c r="F137" s="7" t="s">
        <v>37</v>
      </c>
      <c r="G137" s="7" t="s">
        <v>38</v>
      </c>
      <c r="H137" s="7" t="s">
        <v>111</v>
      </c>
      <c r="I137" s="7" t="s">
        <v>112</v>
      </c>
      <c r="J137" s="7" t="s">
        <v>371</v>
      </c>
      <c r="K137" s="7" t="s">
        <v>372</v>
      </c>
      <c r="L137" s="7" t="s">
        <v>1</v>
      </c>
      <c r="M137" s="8" t="s">
        <v>55</v>
      </c>
      <c r="N137" s="7" t="s">
        <v>62</v>
      </c>
      <c r="O137" s="9">
        <v>207</v>
      </c>
      <c r="P137" s="10">
        <v>207</v>
      </c>
      <c r="Q137" s="15">
        <v>207</v>
      </c>
      <c r="R137" s="16">
        <v>207</v>
      </c>
      <c r="S137" s="18">
        <v>207</v>
      </c>
      <c r="T137" s="9">
        <v>1</v>
      </c>
      <c r="U137" s="10">
        <v>1</v>
      </c>
      <c r="V137" s="15">
        <v>1</v>
      </c>
      <c r="W137" s="16">
        <v>1</v>
      </c>
      <c r="X137" s="18">
        <v>1</v>
      </c>
      <c r="Y137" s="9">
        <f t="shared" si="25"/>
        <v>206</v>
      </c>
      <c r="Z137" s="10">
        <f t="shared" si="25"/>
        <v>206</v>
      </c>
      <c r="AA137" s="15">
        <f t="shared" si="25"/>
        <v>206</v>
      </c>
      <c r="AB137" s="16">
        <f t="shared" si="25"/>
        <v>206</v>
      </c>
      <c r="AC137" s="18">
        <f t="shared" si="25"/>
        <v>206</v>
      </c>
      <c r="AD137" s="10">
        <f t="shared" si="26"/>
        <v>0</v>
      </c>
      <c r="AE137" s="24">
        <v>8125</v>
      </c>
      <c r="AF137" s="14" t="s">
        <v>45</v>
      </c>
    </row>
    <row r="138" spans="1:32" x14ac:dyDescent="0.25">
      <c r="A138" s="6">
        <v>136</v>
      </c>
      <c r="B138" s="21" t="s">
        <v>373</v>
      </c>
      <c r="C138" s="7" t="s">
        <v>374</v>
      </c>
      <c r="D138" s="7" t="s">
        <v>35</v>
      </c>
      <c r="E138" s="7" t="s">
        <v>76</v>
      </c>
      <c r="F138" s="7" t="s">
        <v>49</v>
      </c>
      <c r="G138" s="7" t="s">
        <v>50</v>
      </c>
      <c r="H138" s="7" t="s">
        <v>111</v>
      </c>
      <c r="I138" s="7" t="s">
        <v>112</v>
      </c>
      <c r="J138" s="7" t="s">
        <v>375</v>
      </c>
      <c r="K138" s="7" t="s">
        <v>376</v>
      </c>
      <c r="L138" s="7" t="s">
        <v>1</v>
      </c>
      <c r="M138" s="8" t="s">
        <v>55</v>
      </c>
      <c r="N138" s="7" t="s">
        <v>44</v>
      </c>
      <c r="O138" s="9">
        <v>419</v>
      </c>
      <c r="P138" s="10">
        <v>413</v>
      </c>
      <c r="Q138" s="15">
        <v>413</v>
      </c>
      <c r="R138" s="16">
        <v>395</v>
      </c>
      <c r="S138" s="18">
        <v>395</v>
      </c>
      <c r="T138" s="9">
        <v>26</v>
      </c>
      <c r="U138" s="10">
        <v>26</v>
      </c>
      <c r="V138" s="15">
        <v>26</v>
      </c>
      <c r="W138" s="16">
        <v>16</v>
      </c>
      <c r="X138" s="18">
        <v>16</v>
      </c>
      <c r="Y138" s="9">
        <f t="shared" ref="Y138:AC157" si="27">O138-T138</f>
        <v>393</v>
      </c>
      <c r="Z138" s="10">
        <f t="shared" si="27"/>
        <v>387</v>
      </c>
      <c r="AA138" s="15">
        <f t="shared" si="27"/>
        <v>387</v>
      </c>
      <c r="AB138" s="16">
        <f t="shared" si="27"/>
        <v>379</v>
      </c>
      <c r="AC138" s="18">
        <f t="shared" si="27"/>
        <v>379</v>
      </c>
      <c r="AD138" s="10">
        <f t="shared" ref="AD138:AD166" si="28">Z138-Y138</f>
        <v>-6</v>
      </c>
      <c r="AE138" s="24">
        <v>16250</v>
      </c>
      <c r="AF138" s="14" t="s">
        <v>45</v>
      </c>
    </row>
    <row r="139" spans="1:32" x14ac:dyDescent="0.25">
      <c r="A139" s="6">
        <v>137</v>
      </c>
      <c r="B139" s="21" t="s">
        <v>109</v>
      </c>
      <c r="C139" s="7" t="s">
        <v>110</v>
      </c>
      <c r="D139" s="7" t="s">
        <v>70</v>
      </c>
      <c r="E139" s="7" t="s">
        <v>97</v>
      </c>
      <c r="F139" s="7" t="s">
        <v>49</v>
      </c>
      <c r="G139" s="7" t="s">
        <v>50</v>
      </c>
      <c r="H139" s="7" t="s">
        <v>111</v>
      </c>
      <c r="I139" s="7" t="s">
        <v>112</v>
      </c>
      <c r="J139" s="7" t="s">
        <v>113</v>
      </c>
      <c r="K139" s="7" t="s">
        <v>114</v>
      </c>
      <c r="L139" s="7" t="s">
        <v>1</v>
      </c>
      <c r="M139" s="8" t="s">
        <v>55</v>
      </c>
      <c r="N139" s="7" t="s">
        <v>62</v>
      </c>
      <c r="O139" s="9">
        <v>95</v>
      </c>
      <c r="P139" s="10">
        <v>95</v>
      </c>
      <c r="Q139" s="15">
        <v>95</v>
      </c>
      <c r="R139" s="16">
        <v>95</v>
      </c>
      <c r="S139" s="18">
        <v>95</v>
      </c>
      <c r="T139" s="9">
        <v>11</v>
      </c>
      <c r="U139" s="10">
        <v>10</v>
      </c>
      <c r="V139" s="15">
        <v>10</v>
      </c>
      <c r="W139" s="16">
        <v>10</v>
      </c>
      <c r="X139" s="18">
        <v>10</v>
      </c>
      <c r="Y139" s="9">
        <f t="shared" si="27"/>
        <v>84</v>
      </c>
      <c r="Z139" s="10">
        <f t="shared" si="27"/>
        <v>85</v>
      </c>
      <c r="AA139" s="15">
        <f t="shared" si="27"/>
        <v>85</v>
      </c>
      <c r="AB139" s="16">
        <f t="shared" si="27"/>
        <v>85</v>
      </c>
      <c r="AC139" s="18">
        <f t="shared" si="27"/>
        <v>85</v>
      </c>
      <c r="AD139" s="10">
        <f t="shared" si="28"/>
        <v>1</v>
      </c>
      <c r="AE139" s="24">
        <v>81250</v>
      </c>
      <c r="AF139" s="14" t="s">
        <v>45</v>
      </c>
    </row>
    <row r="140" spans="1:32" x14ac:dyDescent="0.25">
      <c r="A140" s="6">
        <v>138</v>
      </c>
      <c r="B140" s="21" t="s">
        <v>377</v>
      </c>
      <c r="C140" s="7" t="s">
        <v>378</v>
      </c>
      <c r="D140" s="7" t="s">
        <v>70</v>
      </c>
      <c r="E140" s="7" t="s">
        <v>266</v>
      </c>
      <c r="F140" s="7" t="s">
        <v>37</v>
      </c>
      <c r="G140" s="7" t="s">
        <v>38</v>
      </c>
      <c r="H140" s="7" t="s">
        <v>111</v>
      </c>
      <c r="I140" s="7" t="s">
        <v>112</v>
      </c>
      <c r="J140" s="7" t="s">
        <v>379</v>
      </c>
      <c r="K140" s="7" t="s">
        <v>380</v>
      </c>
      <c r="L140" s="7" t="s">
        <v>1</v>
      </c>
      <c r="M140" s="8" t="s">
        <v>43</v>
      </c>
      <c r="N140" s="7" t="s">
        <v>62</v>
      </c>
      <c r="O140" s="9">
        <v>54</v>
      </c>
      <c r="P140" s="10">
        <v>54</v>
      </c>
      <c r="Q140" s="15">
        <v>54</v>
      </c>
      <c r="R140" s="16">
        <v>54</v>
      </c>
      <c r="S140" s="18">
        <v>54</v>
      </c>
      <c r="T140" s="9">
        <v>3</v>
      </c>
      <c r="U140" s="10">
        <v>3</v>
      </c>
      <c r="V140" s="15">
        <v>3</v>
      </c>
      <c r="W140" s="16">
        <v>3</v>
      </c>
      <c r="X140" s="18">
        <v>3</v>
      </c>
      <c r="Y140" s="9">
        <f t="shared" si="27"/>
        <v>51</v>
      </c>
      <c r="Z140" s="10">
        <f t="shared" si="27"/>
        <v>51</v>
      </c>
      <c r="AA140" s="15">
        <f t="shared" si="27"/>
        <v>51</v>
      </c>
      <c r="AB140" s="16">
        <f t="shared" si="27"/>
        <v>51</v>
      </c>
      <c r="AC140" s="18">
        <f t="shared" si="27"/>
        <v>51</v>
      </c>
      <c r="AD140" s="10">
        <f t="shared" si="28"/>
        <v>0</v>
      </c>
      <c r="AE140" s="24">
        <v>24375</v>
      </c>
      <c r="AF140" s="14" t="s">
        <v>45</v>
      </c>
    </row>
    <row r="141" spans="1:32" x14ac:dyDescent="0.25">
      <c r="A141" s="6">
        <v>139</v>
      </c>
      <c r="B141" s="21" t="s">
        <v>264</v>
      </c>
      <c r="C141" s="7" t="s">
        <v>265</v>
      </c>
      <c r="D141" s="7" t="s">
        <v>35</v>
      </c>
      <c r="E141" s="7" t="s">
        <v>266</v>
      </c>
      <c r="F141" s="7" t="s">
        <v>37</v>
      </c>
      <c r="G141" s="7" t="s">
        <v>38</v>
      </c>
      <c r="H141" s="7" t="s">
        <v>267</v>
      </c>
      <c r="I141" s="7" t="s">
        <v>112</v>
      </c>
      <c r="J141" s="7" t="s">
        <v>268</v>
      </c>
      <c r="K141" s="7" t="s">
        <v>269</v>
      </c>
      <c r="L141" s="7" t="s">
        <v>1</v>
      </c>
      <c r="M141" s="8" t="s">
        <v>55</v>
      </c>
      <c r="N141" s="7" t="s">
        <v>62</v>
      </c>
      <c r="O141" s="9">
        <v>176</v>
      </c>
      <c r="P141" s="10">
        <v>176</v>
      </c>
      <c r="Q141" s="15">
        <v>205</v>
      </c>
      <c r="R141" s="16">
        <v>205</v>
      </c>
      <c r="S141" s="18">
        <v>205</v>
      </c>
      <c r="T141" s="9">
        <v>6</v>
      </c>
      <c r="U141" s="10">
        <v>6</v>
      </c>
      <c r="V141" s="15">
        <v>6</v>
      </c>
      <c r="W141" s="16">
        <v>6</v>
      </c>
      <c r="X141" s="18">
        <v>5</v>
      </c>
      <c r="Y141" s="9">
        <f t="shared" si="27"/>
        <v>170</v>
      </c>
      <c r="Z141" s="10">
        <f t="shared" si="27"/>
        <v>170</v>
      </c>
      <c r="AA141" s="15">
        <f t="shared" si="27"/>
        <v>199</v>
      </c>
      <c r="AB141" s="16">
        <f t="shared" si="27"/>
        <v>199</v>
      </c>
      <c r="AC141" s="18">
        <f t="shared" si="27"/>
        <v>200</v>
      </c>
      <c r="AD141" s="10">
        <f t="shared" si="28"/>
        <v>0</v>
      </c>
      <c r="AE141" s="24">
        <v>40625</v>
      </c>
      <c r="AF141" s="14" t="s">
        <v>45</v>
      </c>
    </row>
    <row r="142" spans="1:32" x14ac:dyDescent="0.25">
      <c r="A142" s="6">
        <v>140</v>
      </c>
      <c r="B142" s="21" t="s">
        <v>270</v>
      </c>
      <c r="C142" s="7" t="s">
        <v>271</v>
      </c>
      <c r="D142" s="7" t="s">
        <v>35</v>
      </c>
      <c r="E142" s="7" t="s">
        <v>76</v>
      </c>
      <c r="F142" s="7" t="s">
        <v>49</v>
      </c>
      <c r="G142" s="7" t="s">
        <v>50</v>
      </c>
      <c r="H142" s="7" t="s">
        <v>117</v>
      </c>
      <c r="I142" s="7" t="s">
        <v>112</v>
      </c>
      <c r="J142" s="7" t="s">
        <v>272</v>
      </c>
      <c r="K142" s="7" t="s">
        <v>273</v>
      </c>
      <c r="L142" s="7" t="s">
        <v>1</v>
      </c>
      <c r="M142" s="8" t="s">
        <v>55</v>
      </c>
      <c r="N142" s="7" t="s">
        <v>62</v>
      </c>
      <c r="O142" s="9">
        <v>348</v>
      </c>
      <c r="P142" s="10">
        <v>348</v>
      </c>
      <c r="Q142" s="15">
        <v>379</v>
      </c>
      <c r="R142" s="16">
        <v>379</v>
      </c>
      <c r="S142" s="18">
        <v>379</v>
      </c>
      <c r="T142" s="9">
        <v>45</v>
      </c>
      <c r="U142" s="10">
        <v>45</v>
      </c>
      <c r="V142" s="15">
        <v>45</v>
      </c>
      <c r="W142" s="16">
        <v>43</v>
      </c>
      <c r="X142" s="18">
        <v>42</v>
      </c>
      <c r="Y142" s="9">
        <f t="shared" si="27"/>
        <v>303</v>
      </c>
      <c r="Z142" s="10">
        <f t="shared" si="27"/>
        <v>303</v>
      </c>
      <c r="AA142" s="15">
        <f t="shared" si="27"/>
        <v>334</v>
      </c>
      <c r="AB142" s="16">
        <f t="shared" si="27"/>
        <v>336</v>
      </c>
      <c r="AC142" s="18">
        <f t="shared" si="27"/>
        <v>337</v>
      </c>
      <c r="AD142" s="10">
        <f t="shared" si="28"/>
        <v>0</v>
      </c>
      <c r="AE142" s="24">
        <v>341250</v>
      </c>
      <c r="AF142" s="14" t="s">
        <v>45</v>
      </c>
    </row>
    <row r="143" spans="1:32" x14ac:dyDescent="0.25">
      <c r="A143" s="6">
        <v>141</v>
      </c>
      <c r="B143" s="21" t="s">
        <v>330</v>
      </c>
      <c r="C143" s="7" t="s">
        <v>331</v>
      </c>
      <c r="D143" s="7" t="s">
        <v>70</v>
      </c>
      <c r="E143" s="7" t="s">
        <v>97</v>
      </c>
      <c r="F143" s="7" t="s">
        <v>49</v>
      </c>
      <c r="G143" s="7" t="s">
        <v>50</v>
      </c>
      <c r="H143" s="7" t="s">
        <v>117</v>
      </c>
      <c r="I143" s="7" t="s">
        <v>112</v>
      </c>
      <c r="J143" s="7" t="s">
        <v>332</v>
      </c>
      <c r="K143" s="7" t="s">
        <v>333</v>
      </c>
      <c r="L143" s="7" t="s">
        <v>1</v>
      </c>
      <c r="M143" s="8" t="s">
        <v>55</v>
      </c>
      <c r="N143" s="7" t="s">
        <v>217</v>
      </c>
      <c r="O143" s="9">
        <v>388</v>
      </c>
      <c r="P143" s="10">
        <v>388</v>
      </c>
      <c r="Q143" s="15">
        <v>388</v>
      </c>
      <c r="R143" s="16">
        <v>388</v>
      </c>
      <c r="S143" s="18">
        <v>388</v>
      </c>
      <c r="T143" s="9">
        <v>23</v>
      </c>
      <c r="U143" s="10">
        <v>23</v>
      </c>
      <c r="V143" s="15">
        <v>23</v>
      </c>
      <c r="W143" s="16">
        <v>23</v>
      </c>
      <c r="X143" s="18">
        <v>22</v>
      </c>
      <c r="Y143" s="9">
        <f t="shared" si="27"/>
        <v>365</v>
      </c>
      <c r="Z143" s="10">
        <f t="shared" si="27"/>
        <v>365</v>
      </c>
      <c r="AA143" s="15">
        <f t="shared" si="27"/>
        <v>365</v>
      </c>
      <c r="AB143" s="16">
        <f t="shared" si="27"/>
        <v>365</v>
      </c>
      <c r="AC143" s="18">
        <f t="shared" si="27"/>
        <v>366</v>
      </c>
      <c r="AD143" s="10">
        <f t="shared" si="28"/>
        <v>0</v>
      </c>
      <c r="AE143" s="24">
        <v>178750</v>
      </c>
      <c r="AF143" s="14" t="s">
        <v>45</v>
      </c>
    </row>
    <row r="144" spans="1:32" x14ac:dyDescent="0.25">
      <c r="A144" s="6">
        <v>142</v>
      </c>
      <c r="B144" s="21" t="s">
        <v>115</v>
      </c>
      <c r="C144" s="7" t="s">
        <v>116</v>
      </c>
      <c r="D144" s="7" t="s">
        <v>35</v>
      </c>
      <c r="E144" s="7" t="s">
        <v>58</v>
      </c>
      <c r="F144" s="7" t="s">
        <v>49</v>
      </c>
      <c r="G144" s="7" t="s">
        <v>50</v>
      </c>
      <c r="H144" s="7" t="s">
        <v>117</v>
      </c>
      <c r="I144" s="7" t="s">
        <v>112</v>
      </c>
      <c r="J144" s="7" t="s">
        <v>118</v>
      </c>
      <c r="K144" s="7" t="s">
        <v>119</v>
      </c>
      <c r="L144" s="7" t="s">
        <v>1</v>
      </c>
      <c r="M144" s="8" t="s">
        <v>55</v>
      </c>
      <c r="N144" s="7" t="s">
        <v>44</v>
      </c>
      <c r="O144" s="9">
        <v>365</v>
      </c>
      <c r="P144" s="10">
        <v>366</v>
      </c>
      <c r="Q144" s="15">
        <v>366</v>
      </c>
      <c r="R144" s="16">
        <v>365</v>
      </c>
      <c r="S144" s="18">
        <v>365</v>
      </c>
      <c r="T144" s="9">
        <v>20</v>
      </c>
      <c r="U144" s="10">
        <v>20</v>
      </c>
      <c r="V144" s="15">
        <v>20</v>
      </c>
      <c r="W144" s="16">
        <v>20</v>
      </c>
      <c r="X144" s="18">
        <v>19</v>
      </c>
      <c r="Y144" s="9">
        <f t="shared" si="27"/>
        <v>345</v>
      </c>
      <c r="Z144" s="10">
        <f t="shared" si="27"/>
        <v>346</v>
      </c>
      <c r="AA144" s="15">
        <f t="shared" si="27"/>
        <v>346</v>
      </c>
      <c r="AB144" s="16">
        <f t="shared" si="27"/>
        <v>345</v>
      </c>
      <c r="AC144" s="18">
        <f t="shared" si="27"/>
        <v>346</v>
      </c>
      <c r="AD144" s="10">
        <f t="shared" si="28"/>
        <v>1</v>
      </c>
      <c r="AE144" s="24">
        <v>154375</v>
      </c>
      <c r="AF144" s="14" t="s">
        <v>45</v>
      </c>
    </row>
    <row r="145" spans="1:32" x14ac:dyDescent="0.25">
      <c r="A145" s="6">
        <v>143</v>
      </c>
      <c r="B145" s="21" t="s">
        <v>381</v>
      </c>
      <c r="C145" s="7" t="s">
        <v>382</v>
      </c>
      <c r="D145" s="7" t="s">
        <v>35</v>
      </c>
      <c r="E145" s="7" t="s">
        <v>266</v>
      </c>
      <c r="F145" s="7" t="s">
        <v>37</v>
      </c>
      <c r="G145" s="7" t="s">
        <v>38</v>
      </c>
      <c r="H145" s="7" t="s">
        <v>117</v>
      </c>
      <c r="I145" s="7" t="s">
        <v>112</v>
      </c>
      <c r="J145" s="7" t="s">
        <v>383</v>
      </c>
      <c r="K145" s="7" t="s">
        <v>384</v>
      </c>
      <c r="L145" s="7" t="s">
        <v>1</v>
      </c>
      <c r="M145" s="8" t="s">
        <v>55</v>
      </c>
      <c r="N145" s="7" t="s">
        <v>62</v>
      </c>
      <c r="O145" s="9">
        <v>146</v>
      </c>
      <c r="P145" s="10">
        <v>138</v>
      </c>
      <c r="Q145" s="15">
        <v>138</v>
      </c>
      <c r="R145" s="16">
        <v>139</v>
      </c>
      <c r="S145" s="18">
        <v>139</v>
      </c>
      <c r="T145" s="9">
        <v>12</v>
      </c>
      <c r="U145" s="10">
        <v>12</v>
      </c>
      <c r="V145" s="15">
        <v>12</v>
      </c>
      <c r="W145" s="16">
        <v>12</v>
      </c>
      <c r="X145" s="18">
        <v>12</v>
      </c>
      <c r="Y145" s="9">
        <f t="shared" si="27"/>
        <v>134</v>
      </c>
      <c r="Z145" s="10">
        <f t="shared" si="27"/>
        <v>126</v>
      </c>
      <c r="AA145" s="15">
        <f t="shared" si="27"/>
        <v>126</v>
      </c>
      <c r="AB145" s="16">
        <f t="shared" si="27"/>
        <v>127</v>
      </c>
      <c r="AC145" s="18">
        <f t="shared" si="27"/>
        <v>127</v>
      </c>
      <c r="AD145" s="10">
        <f t="shared" si="28"/>
        <v>-8</v>
      </c>
      <c r="AE145" s="24">
        <v>40625</v>
      </c>
      <c r="AF145" s="14" t="s">
        <v>45</v>
      </c>
    </row>
    <row r="146" spans="1:32" x14ac:dyDescent="0.25">
      <c r="A146" s="6">
        <v>144</v>
      </c>
      <c r="B146" s="21" t="s">
        <v>296</v>
      </c>
      <c r="C146" s="7" t="s">
        <v>297</v>
      </c>
      <c r="D146" s="7" t="s">
        <v>35</v>
      </c>
      <c r="E146" s="7" t="s">
        <v>76</v>
      </c>
      <c r="F146" s="7" t="s">
        <v>49</v>
      </c>
      <c r="G146" s="7" t="s">
        <v>50</v>
      </c>
      <c r="H146" s="7" t="s">
        <v>117</v>
      </c>
      <c r="I146" s="7" t="s">
        <v>112</v>
      </c>
      <c r="J146" s="7" t="s">
        <v>298</v>
      </c>
      <c r="K146" s="7" t="s">
        <v>299</v>
      </c>
      <c r="L146" s="7" t="s">
        <v>1</v>
      </c>
      <c r="M146" s="8" t="s">
        <v>55</v>
      </c>
      <c r="N146" s="7" t="s">
        <v>62</v>
      </c>
      <c r="O146" s="9">
        <v>168</v>
      </c>
      <c r="P146" s="10">
        <v>169</v>
      </c>
      <c r="Q146" s="15">
        <v>169</v>
      </c>
      <c r="R146" s="16">
        <v>171</v>
      </c>
      <c r="S146" s="18">
        <v>171</v>
      </c>
      <c r="T146" s="9">
        <v>20</v>
      </c>
      <c r="U146" s="10">
        <v>21</v>
      </c>
      <c r="V146" s="15">
        <v>21</v>
      </c>
      <c r="W146" s="16">
        <v>22</v>
      </c>
      <c r="X146" s="18">
        <v>22</v>
      </c>
      <c r="Y146" s="9">
        <f t="shared" si="27"/>
        <v>148</v>
      </c>
      <c r="Z146" s="10">
        <f t="shared" si="27"/>
        <v>148</v>
      </c>
      <c r="AA146" s="15">
        <f t="shared" si="27"/>
        <v>148</v>
      </c>
      <c r="AB146" s="16">
        <f t="shared" si="27"/>
        <v>149</v>
      </c>
      <c r="AC146" s="18">
        <f t="shared" si="27"/>
        <v>149</v>
      </c>
      <c r="AD146" s="10">
        <f t="shared" si="28"/>
        <v>0</v>
      </c>
      <c r="AE146" s="24">
        <v>178750</v>
      </c>
      <c r="AF146" s="14" t="s">
        <v>45</v>
      </c>
    </row>
    <row r="147" spans="1:32" x14ac:dyDescent="0.25">
      <c r="A147" s="6">
        <v>145</v>
      </c>
      <c r="B147" s="21" t="s">
        <v>120</v>
      </c>
      <c r="C147" s="7" t="s">
        <v>121</v>
      </c>
      <c r="D147" s="7" t="s">
        <v>35</v>
      </c>
      <c r="E147" s="7" t="s">
        <v>122</v>
      </c>
      <c r="F147" s="7" t="s">
        <v>37</v>
      </c>
      <c r="G147" s="7" t="s">
        <v>38</v>
      </c>
      <c r="H147" s="7" t="s">
        <v>123</v>
      </c>
      <c r="I147" s="7" t="s">
        <v>124</v>
      </c>
      <c r="J147" s="7" t="s">
        <v>125</v>
      </c>
      <c r="K147" s="7" t="s">
        <v>126</v>
      </c>
      <c r="L147" s="7" t="s">
        <v>1</v>
      </c>
      <c r="M147" s="8" t="s">
        <v>55</v>
      </c>
      <c r="N147" s="7" t="s">
        <v>44</v>
      </c>
      <c r="O147" s="9">
        <v>596</v>
      </c>
      <c r="P147" s="10">
        <v>596</v>
      </c>
      <c r="Q147" s="15">
        <v>596</v>
      </c>
      <c r="R147" s="16">
        <v>596</v>
      </c>
      <c r="S147" s="18">
        <v>596</v>
      </c>
      <c r="T147" s="9">
        <v>32</v>
      </c>
      <c r="U147" s="10">
        <v>31</v>
      </c>
      <c r="V147" s="15">
        <v>31</v>
      </c>
      <c r="W147" s="16">
        <v>30</v>
      </c>
      <c r="X147" s="18">
        <v>30</v>
      </c>
      <c r="Y147" s="9">
        <f t="shared" si="27"/>
        <v>564</v>
      </c>
      <c r="Z147" s="10">
        <f t="shared" si="27"/>
        <v>565</v>
      </c>
      <c r="AA147" s="15">
        <f t="shared" si="27"/>
        <v>565</v>
      </c>
      <c r="AB147" s="16">
        <f t="shared" si="27"/>
        <v>566</v>
      </c>
      <c r="AC147" s="18">
        <f t="shared" si="27"/>
        <v>566</v>
      </c>
      <c r="AD147" s="10">
        <f t="shared" si="28"/>
        <v>1</v>
      </c>
      <c r="AE147" s="24">
        <v>243750</v>
      </c>
      <c r="AF147" s="14" t="s">
        <v>45</v>
      </c>
    </row>
    <row r="148" spans="1:32" x14ac:dyDescent="0.25">
      <c r="A148" s="6">
        <v>146</v>
      </c>
      <c r="B148" s="21" t="s">
        <v>127</v>
      </c>
      <c r="C148" s="7" t="s">
        <v>128</v>
      </c>
      <c r="D148" s="7" t="s">
        <v>70</v>
      </c>
      <c r="E148" s="7" t="s">
        <v>122</v>
      </c>
      <c r="F148" s="7" t="s">
        <v>37</v>
      </c>
      <c r="G148" s="7" t="s">
        <v>38</v>
      </c>
      <c r="H148" s="7" t="s">
        <v>123</v>
      </c>
      <c r="I148" s="7" t="s">
        <v>124</v>
      </c>
      <c r="J148" s="7" t="s">
        <v>129</v>
      </c>
      <c r="K148" s="7" t="s">
        <v>130</v>
      </c>
      <c r="L148" s="7" t="s">
        <v>1</v>
      </c>
      <c r="M148" s="8" t="s">
        <v>55</v>
      </c>
      <c r="N148" s="7" t="s">
        <v>131</v>
      </c>
      <c r="O148" s="9">
        <v>939</v>
      </c>
      <c r="P148" s="10">
        <v>939</v>
      </c>
      <c r="Q148" s="15">
        <v>1177</v>
      </c>
      <c r="R148" s="16">
        <v>1177</v>
      </c>
      <c r="S148" s="18">
        <v>1178</v>
      </c>
      <c r="T148" s="9">
        <v>18</v>
      </c>
      <c r="U148" s="10">
        <v>16</v>
      </c>
      <c r="V148" s="15">
        <v>16</v>
      </c>
      <c r="W148" s="16">
        <v>15</v>
      </c>
      <c r="X148" s="18">
        <v>15</v>
      </c>
      <c r="Y148" s="9">
        <f t="shared" si="27"/>
        <v>921</v>
      </c>
      <c r="Z148" s="10">
        <f t="shared" si="27"/>
        <v>923</v>
      </c>
      <c r="AA148" s="15">
        <f t="shared" si="27"/>
        <v>1161</v>
      </c>
      <c r="AB148" s="16">
        <f t="shared" si="27"/>
        <v>1162</v>
      </c>
      <c r="AC148" s="18">
        <f t="shared" si="27"/>
        <v>1163</v>
      </c>
      <c r="AD148" s="10">
        <f t="shared" si="28"/>
        <v>2</v>
      </c>
      <c r="AE148" s="24">
        <v>121875</v>
      </c>
      <c r="AF148" s="14" t="s">
        <v>45</v>
      </c>
    </row>
    <row r="149" spans="1:32" x14ac:dyDescent="0.25">
      <c r="A149" s="6">
        <v>147</v>
      </c>
      <c r="B149" s="21" t="s">
        <v>132</v>
      </c>
      <c r="C149" s="7" t="s">
        <v>133</v>
      </c>
      <c r="D149" s="7" t="s">
        <v>35</v>
      </c>
      <c r="E149" s="7" t="s">
        <v>122</v>
      </c>
      <c r="F149" s="7" t="s">
        <v>37</v>
      </c>
      <c r="G149" s="7" t="s">
        <v>38</v>
      </c>
      <c r="H149" s="7" t="s">
        <v>123</v>
      </c>
      <c r="I149" s="7" t="s">
        <v>124</v>
      </c>
      <c r="J149" s="7" t="s">
        <v>134</v>
      </c>
      <c r="K149" s="7" t="s">
        <v>135</v>
      </c>
      <c r="L149" s="7" t="s">
        <v>1</v>
      </c>
      <c r="M149" s="8" t="s">
        <v>55</v>
      </c>
      <c r="N149" s="7" t="s">
        <v>44</v>
      </c>
      <c r="O149" s="9">
        <v>1464</v>
      </c>
      <c r="P149" s="10">
        <v>1462</v>
      </c>
      <c r="Q149" s="15">
        <v>1462</v>
      </c>
      <c r="R149" s="16">
        <v>1462</v>
      </c>
      <c r="S149" s="18">
        <v>1462</v>
      </c>
      <c r="T149" s="9">
        <v>79</v>
      </c>
      <c r="U149" s="10">
        <v>27</v>
      </c>
      <c r="V149" s="15">
        <v>27</v>
      </c>
      <c r="W149" s="16">
        <v>25</v>
      </c>
      <c r="X149" s="18">
        <v>25</v>
      </c>
      <c r="Y149" s="9">
        <f t="shared" si="27"/>
        <v>1385</v>
      </c>
      <c r="Z149" s="10">
        <f t="shared" si="27"/>
        <v>1435</v>
      </c>
      <c r="AA149" s="15">
        <f t="shared" si="27"/>
        <v>1435</v>
      </c>
      <c r="AB149" s="16">
        <f t="shared" si="27"/>
        <v>1437</v>
      </c>
      <c r="AC149" s="18">
        <f t="shared" si="27"/>
        <v>1437</v>
      </c>
      <c r="AD149" s="10">
        <f t="shared" si="28"/>
        <v>50</v>
      </c>
      <c r="AE149" s="24">
        <v>203125</v>
      </c>
      <c r="AF149" s="14" t="s">
        <v>45</v>
      </c>
    </row>
    <row r="150" spans="1:32" x14ac:dyDescent="0.25">
      <c r="A150" s="6">
        <v>148</v>
      </c>
      <c r="B150" s="21" t="s">
        <v>136</v>
      </c>
      <c r="C150" s="7" t="s">
        <v>137</v>
      </c>
      <c r="D150" s="7" t="s">
        <v>35</v>
      </c>
      <c r="E150" s="7" t="s">
        <v>138</v>
      </c>
      <c r="F150" s="7" t="s">
        <v>49</v>
      </c>
      <c r="G150" s="7" t="s">
        <v>50</v>
      </c>
      <c r="H150" s="7" t="s">
        <v>123</v>
      </c>
      <c r="I150" s="7" t="s">
        <v>124</v>
      </c>
      <c r="J150" s="7" t="s">
        <v>139</v>
      </c>
      <c r="K150" s="7" t="s">
        <v>140</v>
      </c>
      <c r="L150" s="7" t="s">
        <v>1</v>
      </c>
      <c r="M150" s="8" t="s">
        <v>43</v>
      </c>
      <c r="N150" s="7" t="s">
        <v>44</v>
      </c>
      <c r="O150" s="9">
        <v>81</v>
      </c>
      <c r="P150" s="10">
        <v>81</v>
      </c>
      <c r="Q150" s="15">
        <v>81</v>
      </c>
      <c r="R150" s="16">
        <v>80</v>
      </c>
      <c r="S150" s="18">
        <v>80</v>
      </c>
      <c r="T150" s="9">
        <v>11</v>
      </c>
      <c r="U150" s="10">
        <v>9</v>
      </c>
      <c r="V150" s="15">
        <v>9</v>
      </c>
      <c r="W150" s="16">
        <v>9</v>
      </c>
      <c r="X150" s="18">
        <v>9</v>
      </c>
      <c r="Y150" s="9">
        <f t="shared" si="27"/>
        <v>70</v>
      </c>
      <c r="Z150" s="10">
        <f t="shared" si="27"/>
        <v>72</v>
      </c>
      <c r="AA150" s="15">
        <f t="shared" si="27"/>
        <v>72</v>
      </c>
      <c r="AB150" s="16">
        <f t="shared" si="27"/>
        <v>71</v>
      </c>
      <c r="AC150" s="18">
        <f t="shared" si="27"/>
        <v>71</v>
      </c>
      <c r="AD150" s="10">
        <f t="shared" si="28"/>
        <v>2</v>
      </c>
      <c r="AE150" s="24">
        <v>65000</v>
      </c>
      <c r="AF150" s="14" t="s">
        <v>141</v>
      </c>
    </row>
    <row r="151" spans="1:32" x14ac:dyDescent="0.25">
      <c r="A151" s="6">
        <v>149</v>
      </c>
      <c r="B151" s="21" t="s">
        <v>142</v>
      </c>
      <c r="C151" s="7" t="s">
        <v>143</v>
      </c>
      <c r="D151" s="7" t="s">
        <v>35</v>
      </c>
      <c r="E151" s="7" t="s">
        <v>48</v>
      </c>
      <c r="F151" s="7" t="s">
        <v>49</v>
      </c>
      <c r="G151" s="7" t="s">
        <v>50</v>
      </c>
      <c r="H151" s="7" t="s">
        <v>123</v>
      </c>
      <c r="I151" s="7" t="s">
        <v>124</v>
      </c>
      <c r="J151" s="7" t="s">
        <v>144</v>
      </c>
      <c r="K151" s="7" t="s">
        <v>145</v>
      </c>
      <c r="L151" s="7" t="s">
        <v>1</v>
      </c>
      <c r="M151" s="8" t="s">
        <v>55</v>
      </c>
      <c r="N151" s="7" t="s">
        <v>44</v>
      </c>
      <c r="O151" s="9">
        <v>677</v>
      </c>
      <c r="P151" s="10">
        <v>680</v>
      </c>
      <c r="Q151" s="15">
        <v>680</v>
      </c>
      <c r="R151" s="16">
        <v>683</v>
      </c>
      <c r="S151" s="18">
        <v>683</v>
      </c>
      <c r="T151" s="9">
        <v>37</v>
      </c>
      <c r="U151" s="10">
        <v>32</v>
      </c>
      <c r="V151" s="15">
        <v>32</v>
      </c>
      <c r="W151" s="16">
        <v>32</v>
      </c>
      <c r="X151" s="18">
        <v>29</v>
      </c>
      <c r="Y151" s="9">
        <f t="shared" si="27"/>
        <v>640</v>
      </c>
      <c r="Z151" s="10">
        <f t="shared" si="27"/>
        <v>648</v>
      </c>
      <c r="AA151" s="15">
        <f t="shared" si="27"/>
        <v>648</v>
      </c>
      <c r="AB151" s="16">
        <f t="shared" si="27"/>
        <v>651</v>
      </c>
      <c r="AC151" s="18">
        <f t="shared" si="27"/>
        <v>654</v>
      </c>
      <c r="AD151" s="10">
        <f t="shared" si="28"/>
        <v>8</v>
      </c>
      <c r="AE151" s="24">
        <v>235625</v>
      </c>
      <c r="AF151" s="14" t="s">
        <v>45</v>
      </c>
    </row>
    <row r="152" spans="1:32" x14ac:dyDescent="0.25">
      <c r="A152" s="6">
        <v>150</v>
      </c>
      <c r="B152" s="21" t="s">
        <v>385</v>
      </c>
      <c r="C152" s="7" t="s">
        <v>386</v>
      </c>
      <c r="D152" s="7" t="s">
        <v>35</v>
      </c>
      <c r="E152" s="7" t="s">
        <v>122</v>
      </c>
      <c r="F152" s="7" t="s">
        <v>37</v>
      </c>
      <c r="G152" s="7" t="s">
        <v>38</v>
      </c>
      <c r="H152" s="7" t="s">
        <v>123</v>
      </c>
      <c r="I152" s="7" t="s">
        <v>124</v>
      </c>
      <c r="J152" s="7" t="s">
        <v>387</v>
      </c>
      <c r="K152" s="7" t="s">
        <v>388</v>
      </c>
      <c r="L152" s="7" t="s">
        <v>1</v>
      </c>
      <c r="M152" s="8" t="s">
        <v>43</v>
      </c>
      <c r="N152" s="7" t="s">
        <v>62</v>
      </c>
      <c r="O152" s="9">
        <v>82</v>
      </c>
      <c r="P152" s="10">
        <v>82</v>
      </c>
      <c r="Q152" s="15">
        <v>82</v>
      </c>
      <c r="R152" s="16">
        <v>82</v>
      </c>
      <c r="S152" s="18">
        <v>82</v>
      </c>
      <c r="T152" s="9">
        <v>6</v>
      </c>
      <c r="U152" s="10">
        <v>6</v>
      </c>
      <c r="V152" s="15">
        <v>6</v>
      </c>
      <c r="W152" s="16">
        <v>6</v>
      </c>
      <c r="X152" s="18">
        <v>6</v>
      </c>
      <c r="Y152" s="9">
        <f t="shared" si="27"/>
        <v>76</v>
      </c>
      <c r="Z152" s="10">
        <f t="shared" si="27"/>
        <v>76</v>
      </c>
      <c r="AA152" s="15">
        <f t="shared" si="27"/>
        <v>76</v>
      </c>
      <c r="AB152" s="16">
        <f t="shared" si="27"/>
        <v>76</v>
      </c>
      <c r="AC152" s="18">
        <f t="shared" si="27"/>
        <v>76</v>
      </c>
      <c r="AD152" s="10">
        <f t="shared" si="28"/>
        <v>0</v>
      </c>
      <c r="AE152" s="24">
        <v>48750</v>
      </c>
      <c r="AF152" s="14" t="s">
        <v>45</v>
      </c>
    </row>
    <row r="153" spans="1:32" x14ac:dyDescent="0.25">
      <c r="A153" s="6">
        <v>151</v>
      </c>
      <c r="B153" s="21" t="s">
        <v>146</v>
      </c>
      <c r="C153" s="7" t="s">
        <v>147</v>
      </c>
      <c r="D153" s="7" t="s">
        <v>35</v>
      </c>
      <c r="E153" s="7" t="s">
        <v>122</v>
      </c>
      <c r="F153" s="7" t="s">
        <v>37</v>
      </c>
      <c r="G153" s="7" t="s">
        <v>38</v>
      </c>
      <c r="H153" s="7" t="s">
        <v>123</v>
      </c>
      <c r="I153" s="7" t="s">
        <v>124</v>
      </c>
      <c r="J153" s="7" t="s">
        <v>148</v>
      </c>
      <c r="K153" s="7" t="s">
        <v>149</v>
      </c>
      <c r="L153" s="7" t="s">
        <v>1</v>
      </c>
      <c r="M153" s="8" t="s">
        <v>43</v>
      </c>
      <c r="N153" s="7" t="s">
        <v>62</v>
      </c>
      <c r="O153" s="9">
        <v>413</v>
      </c>
      <c r="P153" s="10">
        <v>422</v>
      </c>
      <c r="Q153" s="15">
        <v>422</v>
      </c>
      <c r="R153" s="16">
        <v>422</v>
      </c>
      <c r="S153" s="18">
        <v>422</v>
      </c>
      <c r="T153" s="9">
        <v>13</v>
      </c>
      <c r="U153" s="10">
        <v>10</v>
      </c>
      <c r="V153" s="15">
        <v>10</v>
      </c>
      <c r="W153" s="16">
        <v>9</v>
      </c>
      <c r="X153" s="18">
        <v>9</v>
      </c>
      <c r="Y153" s="9">
        <f t="shared" si="27"/>
        <v>400</v>
      </c>
      <c r="Z153" s="10">
        <f t="shared" si="27"/>
        <v>412</v>
      </c>
      <c r="AA153" s="15">
        <f t="shared" si="27"/>
        <v>412</v>
      </c>
      <c r="AB153" s="16">
        <f t="shared" si="27"/>
        <v>413</v>
      </c>
      <c r="AC153" s="18">
        <f t="shared" si="27"/>
        <v>413</v>
      </c>
      <c r="AD153" s="10">
        <f t="shared" si="28"/>
        <v>12</v>
      </c>
      <c r="AE153" s="24">
        <v>73125</v>
      </c>
      <c r="AF153" s="14" t="s">
        <v>45</v>
      </c>
    </row>
    <row r="154" spans="1:32" x14ac:dyDescent="0.25">
      <c r="A154" s="6">
        <v>152</v>
      </c>
      <c r="B154" s="21" t="s">
        <v>150</v>
      </c>
      <c r="C154" s="7" t="s">
        <v>151</v>
      </c>
      <c r="D154" s="7" t="s">
        <v>70</v>
      </c>
      <c r="E154" s="7" t="s">
        <v>122</v>
      </c>
      <c r="F154" s="7" t="s">
        <v>37</v>
      </c>
      <c r="G154" s="7" t="s">
        <v>38</v>
      </c>
      <c r="H154" s="7" t="s">
        <v>123</v>
      </c>
      <c r="I154" s="7" t="s">
        <v>124</v>
      </c>
      <c r="J154" s="7" t="s">
        <v>152</v>
      </c>
      <c r="K154" s="7" t="s">
        <v>153</v>
      </c>
      <c r="L154" s="7" t="s">
        <v>1</v>
      </c>
      <c r="M154" s="8" t="s">
        <v>43</v>
      </c>
      <c r="N154" s="7" t="s">
        <v>62</v>
      </c>
      <c r="O154" s="9">
        <v>337</v>
      </c>
      <c r="P154" s="10">
        <v>339</v>
      </c>
      <c r="Q154" s="15">
        <v>339</v>
      </c>
      <c r="R154" s="16">
        <v>339</v>
      </c>
      <c r="S154" s="18">
        <v>339</v>
      </c>
      <c r="T154" s="9">
        <v>0</v>
      </c>
      <c r="U154" s="10">
        <v>1</v>
      </c>
      <c r="V154" s="15">
        <v>1</v>
      </c>
      <c r="W154" s="16">
        <v>1</v>
      </c>
      <c r="X154" s="18">
        <v>1</v>
      </c>
      <c r="Y154" s="9">
        <f t="shared" si="27"/>
        <v>337</v>
      </c>
      <c r="Z154" s="10">
        <f t="shared" si="27"/>
        <v>338</v>
      </c>
      <c r="AA154" s="15">
        <f t="shared" si="27"/>
        <v>338</v>
      </c>
      <c r="AB154" s="16">
        <f t="shared" si="27"/>
        <v>338</v>
      </c>
      <c r="AC154" s="18">
        <f t="shared" si="27"/>
        <v>338</v>
      </c>
      <c r="AD154" s="10">
        <f t="shared" si="28"/>
        <v>1</v>
      </c>
      <c r="AE154" s="24">
        <v>8125</v>
      </c>
      <c r="AF154" s="14" t="s">
        <v>45</v>
      </c>
    </row>
    <row r="155" spans="1:32" x14ac:dyDescent="0.25">
      <c r="A155" s="6">
        <v>153</v>
      </c>
      <c r="B155" s="21" t="s">
        <v>389</v>
      </c>
      <c r="C155" s="7" t="s">
        <v>390</v>
      </c>
      <c r="D155" s="7" t="s">
        <v>70</v>
      </c>
      <c r="E155" s="7" t="s">
        <v>122</v>
      </c>
      <c r="F155" s="7" t="s">
        <v>37</v>
      </c>
      <c r="G155" s="7" t="s">
        <v>38</v>
      </c>
      <c r="H155" s="7" t="s">
        <v>156</v>
      </c>
      <c r="I155" s="7" t="s">
        <v>124</v>
      </c>
      <c r="J155" s="7" t="s">
        <v>391</v>
      </c>
      <c r="K155" s="7" t="s">
        <v>392</v>
      </c>
      <c r="L155" s="7" t="s">
        <v>1</v>
      </c>
      <c r="M155" s="8" t="s">
        <v>43</v>
      </c>
      <c r="N155" s="7" t="s">
        <v>62</v>
      </c>
      <c r="O155" s="9">
        <v>148</v>
      </c>
      <c r="P155" s="10">
        <v>148</v>
      </c>
      <c r="Q155" s="15">
        <v>148</v>
      </c>
      <c r="R155" s="16">
        <v>148</v>
      </c>
      <c r="S155" s="18">
        <v>148</v>
      </c>
      <c r="T155" s="9">
        <v>15</v>
      </c>
      <c r="U155" s="10">
        <v>15</v>
      </c>
      <c r="V155" s="15">
        <v>15</v>
      </c>
      <c r="W155" s="16">
        <v>15</v>
      </c>
      <c r="X155" s="18">
        <v>15</v>
      </c>
      <c r="Y155" s="9">
        <f t="shared" si="27"/>
        <v>133</v>
      </c>
      <c r="Z155" s="10">
        <f t="shared" si="27"/>
        <v>133</v>
      </c>
      <c r="AA155" s="15">
        <f t="shared" si="27"/>
        <v>133</v>
      </c>
      <c r="AB155" s="16">
        <f t="shared" si="27"/>
        <v>133</v>
      </c>
      <c r="AC155" s="18">
        <f t="shared" si="27"/>
        <v>133</v>
      </c>
      <c r="AD155" s="10">
        <f t="shared" si="28"/>
        <v>0</v>
      </c>
      <c r="AE155" s="24">
        <v>121875</v>
      </c>
      <c r="AF155" s="14" t="s">
        <v>45</v>
      </c>
    </row>
    <row r="156" spans="1:32" x14ac:dyDescent="0.25">
      <c r="A156" s="6">
        <v>154</v>
      </c>
      <c r="B156" s="21" t="s">
        <v>300</v>
      </c>
      <c r="C156" s="7" t="s">
        <v>301</v>
      </c>
      <c r="D156" s="7" t="s">
        <v>35</v>
      </c>
      <c r="E156" s="7" t="s">
        <v>122</v>
      </c>
      <c r="F156" s="7" t="s">
        <v>37</v>
      </c>
      <c r="G156" s="7" t="s">
        <v>38</v>
      </c>
      <c r="H156" s="7" t="s">
        <v>156</v>
      </c>
      <c r="I156" s="7" t="s">
        <v>124</v>
      </c>
      <c r="J156" s="7" t="s">
        <v>302</v>
      </c>
      <c r="K156" s="7" t="s">
        <v>303</v>
      </c>
      <c r="L156" s="7" t="s">
        <v>1</v>
      </c>
      <c r="M156" s="8" t="s">
        <v>55</v>
      </c>
      <c r="N156" s="7" t="s">
        <v>44</v>
      </c>
      <c r="O156" s="9">
        <v>275</v>
      </c>
      <c r="P156" s="10">
        <v>274</v>
      </c>
      <c r="Q156" s="15">
        <v>274</v>
      </c>
      <c r="R156" s="16">
        <v>275</v>
      </c>
      <c r="S156" s="18">
        <v>275</v>
      </c>
      <c r="T156" s="9">
        <v>27</v>
      </c>
      <c r="U156" s="10">
        <v>26</v>
      </c>
      <c r="V156" s="15">
        <v>26</v>
      </c>
      <c r="W156" s="16">
        <v>26</v>
      </c>
      <c r="X156" s="18">
        <v>26</v>
      </c>
      <c r="Y156" s="9">
        <f t="shared" si="27"/>
        <v>248</v>
      </c>
      <c r="Z156" s="10">
        <f t="shared" si="27"/>
        <v>248</v>
      </c>
      <c r="AA156" s="15">
        <f t="shared" si="27"/>
        <v>248</v>
      </c>
      <c r="AB156" s="16">
        <f t="shared" si="27"/>
        <v>249</v>
      </c>
      <c r="AC156" s="18">
        <f t="shared" si="27"/>
        <v>249</v>
      </c>
      <c r="AD156" s="10">
        <f t="shared" si="28"/>
        <v>0</v>
      </c>
      <c r="AE156" s="24">
        <v>211250</v>
      </c>
      <c r="AF156" s="14" t="s">
        <v>45</v>
      </c>
    </row>
    <row r="157" spans="1:32" x14ac:dyDescent="0.25">
      <c r="A157" s="6">
        <v>155</v>
      </c>
      <c r="B157" s="21" t="s">
        <v>154</v>
      </c>
      <c r="C157" s="7" t="s">
        <v>155</v>
      </c>
      <c r="D157" s="7" t="s">
        <v>35</v>
      </c>
      <c r="E157" s="7" t="s">
        <v>48</v>
      </c>
      <c r="F157" s="7" t="s">
        <v>49</v>
      </c>
      <c r="G157" s="7" t="s">
        <v>50</v>
      </c>
      <c r="H157" s="7" t="s">
        <v>156</v>
      </c>
      <c r="I157" s="7" t="s">
        <v>124</v>
      </c>
      <c r="J157" s="7" t="s">
        <v>157</v>
      </c>
      <c r="K157" s="7" t="s">
        <v>158</v>
      </c>
      <c r="L157" s="7" t="s">
        <v>1</v>
      </c>
      <c r="M157" s="8" t="s">
        <v>55</v>
      </c>
      <c r="N157" s="7" t="s">
        <v>62</v>
      </c>
      <c r="O157" s="9">
        <v>131</v>
      </c>
      <c r="P157" s="10">
        <v>131</v>
      </c>
      <c r="Q157" s="15">
        <v>131</v>
      </c>
      <c r="R157" s="16">
        <v>130</v>
      </c>
      <c r="S157" s="18">
        <v>130</v>
      </c>
      <c r="T157" s="9">
        <v>29</v>
      </c>
      <c r="U157" s="10">
        <v>28</v>
      </c>
      <c r="V157" s="15">
        <v>28</v>
      </c>
      <c r="W157" s="16">
        <v>25</v>
      </c>
      <c r="X157" s="18">
        <v>25</v>
      </c>
      <c r="Y157" s="9">
        <f t="shared" si="27"/>
        <v>102</v>
      </c>
      <c r="Z157" s="10">
        <f t="shared" si="27"/>
        <v>103</v>
      </c>
      <c r="AA157" s="15">
        <f t="shared" si="27"/>
        <v>103</v>
      </c>
      <c r="AB157" s="16">
        <f t="shared" si="27"/>
        <v>105</v>
      </c>
      <c r="AC157" s="18">
        <f t="shared" si="27"/>
        <v>105</v>
      </c>
      <c r="AD157" s="10">
        <f t="shared" si="28"/>
        <v>1</v>
      </c>
      <c r="AE157" s="24">
        <v>203125</v>
      </c>
      <c r="AF157" s="14" t="s">
        <v>45</v>
      </c>
    </row>
    <row r="158" spans="1:32" x14ac:dyDescent="0.25">
      <c r="A158" s="6">
        <v>156</v>
      </c>
      <c r="B158" s="21" t="s">
        <v>159</v>
      </c>
      <c r="C158" s="7" t="s">
        <v>160</v>
      </c>
      <c r="D158" s="7" t="s">
        <v>35</v>
      </c>
      <c r="E158" s="7" t="s">
        <v>85</v>
      </c>
      <c r="F158" s="7" t="s">
        <v>49</v>
      </c>
      <c r="G158" s="7" t="s">
        <v>50</v>
      </c>
      <c r="H158" s="7" t="s">
        <v>161</v>
      </c>
      <c r="I158" s="7" t="s">
        <v>124</v>
      </c>
      <c r="J158" s="7" t="s">
        <v>162</v>
      </c>
      <c r="K158" s="7" t="s">
        <v>163</v>
      </c>
      <c r="L158" s="7" t="s">
        <v>1</v>
      </c>
      <c r="M158" s="8" t="s">
        <v>55</v>
      </c>
      <c r="N158" s="7" t="s">
        <v>62</v>
      </c>
      <c r="O158" s="9">
        <v>72</v>
      </c>
      <c r="P158" s="10">
        <v>70</v>
      </c>
      <c r="Q158" s="15">
        <v>70</v>
      </c>
      <c r="R158" s="16">
        <v>71</v>
      </c>
      <c r="S158" s="18">
        <v>71</v>
      </c>
      <c r="T158" s="9">
        <v>48</v>
      </c>
      <c r="U158" s="10">
        <v>45</v>
      </c>
      <c r="V158" s="15">
        <v>45</v>
      </c>
      <c r="W158" s="16">
        <v>41</v>
      </c>
      <c r="X158" s="18">
        <v>41</v>
      </c>
      <c r="Y158" s="9">
        <f t="shared" ref="Y158:AC185" si="29">O158-T158</f>
        <v>24</v>
      </c>
      <c r="Z158" s="10">
        <f t="shared" si="29"/>
        <v>25</v>
      </c>
      <c r="AA158" s="15">
        <f t="shared" si="29"/>
        <v>25</v>
      </c>
      <c r="AB158" s="16">
        <f t="shared" si="29"/>
        <v>30</v>
      </c>
      <c r="AC158" s="18">
        <f t="shared" si="29"/>
        <v>30</v>
      </c>
      <c r="AD158" s="10">
        <f t="shared" si="28"/>
        <v>1</v>
      </c>
      <c r="AE158" s="24">
        <v>333125</v>
      </c>
      <c r="AF158" s="14" t="s">
        <v>164</v>
      </c>
    </row>
    <row r="159" spans="1:32" x14ac:dyDescent="0.25">
      <c r="A159" s="6">
        <v>157</v>
      </c>
      <c r="B159" s="21" t="s">
        <v>165</v>
      </c>
      <c r="C159" s="7" t="s">
        <v>166</v>
      </c>
      <c r="D159" s="7" t="s">
        <v>35</v>
      </c>
      <c r="E159" s="7" t="s">
        <v>122</v>
      </c>
      <c r="F159" s="7" t="s">
        <v>37</v>
      </c>
      <c r="G159" s="7" t="s">
        <v>38</v>
      </c>
      <c r="H159" s="7" t="s">
        <v>161</v>
      </c>
      <c r="I159" s="7" t="s">
        <v>124</v>
      </c>
      <c r="J159" s="7" t="s">
        <v>167</v>
      </c>
      <c r="K159" s="7" t="s">
        <v>168</v>
      </c>
      <c r="L159" s="7" t="s">
        <v>1</v>
      </c>
      <c r="M159" s="8" t="s">
        <v>43</v>
      </c>
      <c r="N159" s="7" t="s">
        <v>62</v>
      </c>
      <c r="O159" s="9">
        <v>71</v>
      </c>
      <c r="P159" s="10">
        <v>71</v>
      </c>
      <c r="Q159" s="15">
        <v>71</v>
      </c>
      <c r="R159" s="16">
        <v>71</v>
      </c>
      <c r="S159" s="18">
        <v>71</v>
      </c>
      <c r="T159" s="9">
        <v>38</v>
      </c>
      <c r="U159" s="10">
        <v>36</v>
      </c>
      <c r="V159" s="15">
        <v>36</v>
      </c>
      <c r="W159" s="16">
        <v>36</v>
      </c>
      <c r="X159" s="18">
        <v>36</v>
      </c>
      <c r="Y159" s="9">
        <f t="shared" si="29"/>
        <v>33</v>
      </c>
      <c r="Z159" s="10">
        <f t="shared" si="29"/>
        <v>35</v>
      </c>
      <c r="AA159" s="15">
        <f t="shared" si="29"/>
        <v>35</v>
      </c>
      <c r="AB159" s="16">
        <f t="shared" si="29"/>
        <v>35</v>
      </c>
      <c r="AC159" s="18">
        <f t="shared" si="29"/>
        <v>35</v>
      </c>
      <c r="AD159" s="10">
        <f t="shared" si="28"/>
        <v>2</v>
      </c>
      <c r="AE159" s="24">
        <v>292500</v>
      </c>
      <c r="AF159" s="14" t="s">
        <v>45</v>
      </c>
    </row>
    <row r="160" spans="1:32" x14ac:dyDescent="0.25">
      <c r="A160" s="6">
        <v>158</v>
      </c>
      <c r="B160" s="21" t="s">
        <v>393</v>
      </c>
      <c r="C160" s="7" t="s">
        <v>394</v>
      </c>
      <c r="D160" s="7" t="s">
        <v>35</v>
      </c>
      <c r="E160" s="7" t="s">
        <v>122</v>
      </c>
      <c r="F160" s="7" t="s">
        <v>37</v>
      </c>
      <c r="G160" s="7" t="s">
        <v>38</v>
      </c>
      <c r="H160" s="7" t="s">
        <v>395</v>
      </c>
      <c r="I160" s="7" t="s">
        <v>124</v>
      </c>
      <c r="J160" s="7" t="s">
        <v>396</v>
      </c>
      <c r="K160" s="7" t="s">
        <v>397</v>
      </c>
      <c r="L160" s="7" t="s">
        <v>1</v>
      </c>
      <c r="M160" s="8" t="s">
        <v>55</v>
      </c>
      <c r="N160" s="7" t="s">
        <v>62</v>
      </c>
      <c r="O160" s="9">
        <v>155</v>
      </c>
      <c r="P160" s="10">
        <v>154</v>
      </c>
      <c r="Q160" s="15">
        <v>154</v>
      </c>
      <c r="R160" s="16">
        <v>154</v>
      </c>
      <c r="S160" s="18">
        <v>154</v>
      </c>
      <c r="T160" s="9">
        <v>8</v>
      </c>
      <c r="U160" s="10">
        <v>8</v>
      </c>
      <c r="V160" s="15">
        <v>8</v>
      </c>
      <c r="W160" s="16">
        <v>8</v>
      </c>
      <c r="X160" s="18">
        <v>8</v>
      </c>
      <c r="Y160" s="9">
        <f t="shared" si="29"/>
        <v>147</v>
      </c>
      <c r="Z160" s="10">
        <f t="shared" si="29"/>
        <v>146</v>
      </c>
      <c r="AA160" s="15">
        <f t="shared" si="29"/>
        <v>146</v>
      </c>
      <c r="AB160" s="16">
        <f t="shared" si="29"/>
        <v>146</v>
      </c>
      <c r="AC160" s="18">
        <f t="shared" si="29"/>
        <v>146</v>
      </c>
      <c r="AD160" s="10">
        <f t="shared" si="28"/>
        <v>-1</v>
      </c>
      <c r="AE160" s="24">
        <v>56875</v>
      </c>
      <c r="AF160" s="14" t="s">
        <v>45</v>
      </c>
    </row>
    <row r="161" spans="1:32" x14ac:dyDescent="0.25">
      <c r="A161" s="6">
        <v>159</v>
      </c>
      <c r="B161" s="21" t="s">
        <v>169</v>
      </c>
      <c r="C161" s="7" t="s">
        <v>170</v>
      </c>
      <c r="D161" s="7" t="s">
        <v>70</v>
      </c>
      <c r="E161" s="7" t="s">
        <v>97</v>
      </c>
      <c r="F161" s="7" t="s">
        <v>49</v>
      </c>
      <c r="G161" s="7" t="s">
        <v>50</v>
      </c>
      <c r="H161" s="7" t="s">
        <v>123</v>
      </c>
      <c r="I161" s="7" t="s">
        <v>124</v>
      </c>
      <c r="J161" s="7" t="s">
        <v>171</v>
      </c>
      <c r="K161" s="7" t="s">
        <v>172</v>
      </c>
      <c r="L161" s="7" t="s">
        <v>1</v>
      </c>
      <c r="M161" s="8" t="s">
        <v>55</v>
      </c>
      <c r="N161" s="7" t="s">
        <v>131</v>
      </c>
      <c r="O161" s="9">
        <v>619</v>
      </c>
      <c r="P161" s="10">
        <v>622</v>
      </c>
      <c r="Q161" s="15">
        <v>695</v>
      </c>
      <c r="R161" s="16">
        <v>694</v>
      </c>
      <c r="S161" s="18">
        <v>694</v>
      </c>
      <c r="T161" s="9">
        <v>29</v>
      </c>
      <c r="U161" s="10">
        <v>8</v>
      </c>
      <c r="V161" s="15">
        <v>8</v>
      </c>
      <c r="W161" s="16">
        <v>7</v>
      </c>
      <c r="X161" s="18">
        <v>7</v>
      </c>
      <c r="Y161" s="9">
        <f t="shared" si="29"/>
        <v>590</v>
      </c>
      <c r="Z161" s="10">
        <f t="shared" si="29"/>
        <v>614</v>
      </c>
      <c r="AA161" s="15">
        <f t="shared" si="29"/>
        <v>687</v>
      </c>
      <c r="AB161" s="16">
        <f t="shared" si="29"/>
        <v>687</v>
      </c>
      <c r="AC161" s="18">
        <f t="shared" si="29"/>
        <v>687</v>
      </c>
      <c r="AD161" s="10">
        <f t="shared" si="28"/>
        <v>24</v>
      </c>
      <c r="AE161" s="24">
        <v>56875</v>
      </c>
      <c r="AF161" s="14" t="s">
        <v>45</v>
      </c>
    </row>
    <row r="162" spans="1:32" x14ac:dyDescent="0.25">
      <c r="A162" s="6">
        <v>160</v>
      </c>
      <c r="B162" s="21" t="s">
        <v>173</v>
      </c>
      <c r="C162" s="7" t="s">
        <v>174</v>
      </c>
      <c r="D162" s="7" t="s">
        <v>35</v>
      </c>
      <c r="E162" s="7" t="s">
        <v>122</v>
      </c>
      <c r="F162" s="7" t="s">
        <v>37</v>
      </c>
      <c r="G162" s="7" t="s">
        <v>38</v>
      </c>
      <c r="H162" s="7" t="s">
        <v>123</v>
      </c>
      <c r="I162" s="7" t="s">
        <v>124</v>
      </c>
      <c r="J162" s="7" t="s">
        <v>175</v>
      </c>
      <c r="K162" s="7" t="s">
        <v>176</v>
      </c>
      <c r="L162" s="7" t="s">
        <v>1</v>
      </c>
      <c r="M162" s="8" t="s">
        <v>55</v>
      </c>
      <c r="N162" s="7" t="s">
        <v>62</v>
      </c>
      <c r="O162" s="9">
        <v>256</v>
      </c>
      <c r="P162" s="10">
        <v>260</v>
      </c>
      <c r="Q162" s="15">
        <v>321</v>
      </c>
      <c r="R162" s="16">
        <v>325</v>
      </c>
      <c r="S162" s="18">
        <v>325</v>
      </c>
      <c r="T162" s="9">
        <v>15</v>
      </c>
      <c r="U162" s="10">
        <v>14</v>
      </c>
      <c r="V162" s="15">
        <v>14</v>
      </c>
      <c r="W162" s="16">
        <v>14</v>
      </c>
      <c r="X162" s="18">
        <v>14</v>
      </c>
      <c r="Y162" s="9">
        <f t="shared" si="29"/>
        <v>241</v>
      </c>
      <c r="Z162" s="10">
        <f t="shared" si="29"/>
        <v>246</v>
      </c>
      <c r="AA162" s="15">
        <f t="shared" si="29"/>
        <v>307</v>
      </c>
      <c r="AB162" s="16">
        <f t="shared" si="29"/>
        <v>311</v>
      </c>
      <c r="AC162" s="18">
        <f t="shared" si="29"/>
        <v>311</v>
      </c>
      <c r="AD162" s="10">
        <f t="shared" si="28"/>
        <v>5</v>
      </c>
      <c r="AE162" s="24">
        <v>113750</v>
      </c>
      <c r="AF162" s="14" t="s">
        <v>45</v>
      </c>
    </row>
    <row r="163" spans="1:32" x14ac:dyDescent="0.25">
      <c r="A163" s="6">
        <v>161</v>
      </c>
      <c r="B163" s="21" t="s">
        <v>177</v>
      </c>
      <c r="C163" s="7" t="s">
        <v>178</v>
      </c>
      <c r="D163" s="7" t="s">
        <v>35</v>
      </c>
      <c r="E163" s="7" t="s">
        <v>85</v>
      </c>
      <c r="F163" s="7" t="s">
        <v>49</v>
      </c>
      <c r="G163" s="7" t="s">
        <v>50</v>
      </c>
      <c r="H163" s="7" t="s">
        <v>123</v>
      </c>
      <c r="I163" s="7" t="s">
        <v>124</v>
      </c>
      <c r="J163" s="7" t="s">
        <v>179</v>
      </c>
      <c r="K163" s="7" t="s">
        <v>180</v>
      </c>
      <c r="L163" s="7" t="s">
        <v>1</v>
      </c>
      <c r="M163" s="8" t="s">
        <v>43</v>
      </c>
      <c r="N163" s="7" t="s">
        <v>62</v>
      </c>
      <c r="O163" s="9">
        <v>169</v>
      </c>
      <c r="P163" s="10">
        <v>169</v>
      </c>
      <c r="Q163" s="15">
        <v>169</v>
      </c>
      <c r="R163" s="16">
        <v>169</v>
      </c>
      <c r="S163" s="18">
        <v>169</v>
      </c>
      <c r="T163" s="9">
        <v>53</v>
      </c>
      <c r="U163" s="10">
        <v>46</v>
      </c>
      <c r="V163" s="15">
        <v>46</v>
      </c>
      <c r="W163" s="16">
        <v>45</v>
      </c>
      <c r="X163" s="18">
        <v>44</v>
      </c>
      <c r="Y163" s="9">
        <f t="shared" si="29"/>
        <v>116</v>
      </c>
      <c r="Z163" s="10">
        <f t="shared" si="29"/>
        <v>123</v>
      </c>
      <c r="AA163" s="15">
        <f t="shared" si="29"/>
        <v>123</v>
      </c>
      <c r="AB163" s="16">
        <f t="shared" si="29"/>
        <v>124</v>
      </c>
      <c r="AC163" s="18">
        <f t="shared" si="29"/>
        <v>125</v>
      </c>
      <c r="AD163" s="10">
        <f t="shared" si="28"/>
        <v>7</v>
      </c>
      <c r="AE163" s="24">
        <v>357500</v>
      </c>
      <c r="AF163" s="14" t="s">
        <v>45</v>
      </c>
    </row>
    <row r="164" spans="1:32" x14ac:dyDescent="0.25">
      <c r="A164" s="6">
        <v>162</v>
      </c>
      <c r="B164" s="21" t="s">
        <v>181</v>
      </c>
      <c r="C164" s="7" t="s">
        <v>182</v>
      </c>
      <c r="D164" s="7" t="s">
        <v>70</v>
      </c>
      <c r="E164" s="7" t="s">
        <v>122</v>
      </c>
      <c r="F164" s="7" t="s">
        <v>37</v>
      </c>
      <c r="G164" s="7" t="s">
        <v>38</v>
      </c>
      <c r="H164" s="7" t="s">
        <v>123</v>
      </c>
      <c r="I164" s="7" t="s">
        <v>124</v>
      </c>
      <c r="J164" s="7" t="s">
        <v>183</v>
      </c>
      <c r="K164" s="7" t="s">
        <v>184</v>
      </c>
      <c r="L164" s="7" t="s">
        <v>1</v>
      </c>
      <c r="M164" s="8" t="s">
        <v>43</v>
      </c>
      <c r="N164" s="7" t="s">
        <v>62</v>
      </c>
      <c r="O164" s="9">
        <v>134</v>
      </c>
      <c r="P164" s="10">
        <v>134</v>
      </c>
      <c r="Q164" s="15">
        <v>134</v>
      </c>
      <c r="R164" s="16">
        <v>134</v>
      </c>
      <c r="S164" s="18">
        <v>134</v>
      </c>
      <c r="T164" s="9">
        <v>17</v>
      </c>
      <c r="U164" s="10">
        <v>16</v>
      </c>
      <c r="V164" s="15">
        <v>16</v>
      </c>
      <c r="W164" s="16">
        <v>16</v>
      </c>
      <c r="X164" s="18">
        <v>16</v>
      </c>
      <c r="Y164" s="9">
        <f t="shared" si="29"/>
        <v>117</v>
      </c>
      <c r="Z164" s="10">
        <f t="shared" si="29"/>
        <v>118</v>
      </c>
      <c r="AA164" s="15">
        <f t="shared" si="29"/>
        <v>118</v>
      </c>
      <c r="AB164" s="16">
        <f t="shared" si="29"/>
        <v>118</v>
      </c>
      <c r="AC164" s="18">
        <f t="shared" si="29"/>
        <v>118</v>
      </c>
      <c r="AD164" s="10">
        <f t="shared" si="28"/>
        <v>1</v>
      </c>
      <c r="AE164" s="24">
        <v>130000</v>
      </c>
      <c r="AF164" s="14" t="s">
        <v>45</v>
      </c>
    </row>
    <row r="165" spans="1:32" x14ac:dyDescent="0.25">
      <c r="A165" s="6">
        <v>163</v>
      </c>
      <c r="B165" s="21" t="s">
        <v>185</v>
      </c>
      <c r="C165" s="7" t="s">
        <v>186</v>
      </c>
      <c r="D165" s="7" t="s">
        <v>35</v>
      </c>
      <c r="E165" s="7" t="s">
        <v>122</v>
      </c>
      <c r="F165" s="7" t="s">
        <v>37</v>
      </c>
      <c r="G165" s="7" t="s">
        <v>38</v>
      </c>
      <c r="H165" s="7" t="s">
        <v>123</v>
      </c>
      <c r="I165" s="7" t="s">
        <v>124</v>
      </c>
      <c r="J165" s="7" t="s">
        <v>183</v>
      </c>
      <c r="K165" s="7" t="s">
        <v>184</v>
      </c>
      <c r="L165" s="7" t="s">
        <v>1</v>
      </c>
      <c r="M165" s="8" t="s">
        <v>43</v>
      </c>
      <c r="N165" s="7" t="s">
        <v>62</v>
      </c>
      <c r="O165" s="9">
        <v>53</v>
      </c>
      <c r="P165" s="10">
        <v>54</v>
      </c>
      <c r="Q165" s="15">
        <v>54</v>
      </c>
      <c r="R165" s="16">
        <v>54</v>
      </c>
      <c r="S165" s="18">
        <v>54</v>
      </c>
      <c r="T165" s="9">
        <v>8</v>
      </c>
      <c r="U165" s="10">
        <v>8</v>
      </c>
      <c r="V165" s="15">
        <v>8</v>
      </c>
      <c r="W165" s="16">
        <v>8</v>
      </c>
      <c r="X165" s="18">
        <v>8</v>
      </c>
      <c r="Y165" s="9">
        <f t="shared" si="29"/>
        <v>45</v>
      </c>
      <c r="Z165" s="10">
        <f t="shared" si="29"/>
        <v>46</v>
      </c>
      <c r="AA165" s="15">
        <f t="shared" si="29"/>
        <v>46</v>
      </c>
      <c r="AB165" s="16">
        <f t="shared" si="29"/>
        <v>46</v>
      </c>
      <c r="AC165" s="18">
        <f t="shared" si="29"/>
        <v>46</v>
      </c>
      <c r="AD165" s="10">
        <f t="shared" si="28"/>
        <v>1</v>
      </c>
      <c r="AE165" s="24">
        <v>65000</v>
      </c>
      <c r="AF165" s="14" t="s">
        <v>45</v>
      </c>
    </row>
    <row r="166" spans="1:32" x14ac:dyDescent="0.25">
      <c r="A166" s="6">
        <v>164</v>
      </c>
      <c r="B166" s="21" t="s">
        <v>334</v>
      </c>
      <c r="C166" s="7" t="s">
        <v>335</v>
      </c>
      <c r="D166" s="7" t="s">
        <v>70</v>
      </c>
      <c r="E166" s="7" t="s">
        <v>122</v>
      </c>
      <c r="F166" s="7" t="s">
        <v>37</v>
      </c>
      <c r="G166" s="7" t="s">
        <v>38</v>
      </c>
      <c r="H166" s="7" t="s">
        <v>123</v>
      </c>
      <c r="I166" s="7" t="s">
        <v>124</v>
      </c>
      <c r="J166" s="7" t="s">
        <v>336</v>
      </c>
      <c r="K166" s="7" t="s">
        <v>337</v>
      </c>
      <c r="L166" s="7" t="s">
        <v>1</v>
      </c>
      <c r="M166" s="8" t="s">
        <v>43</v>
      </c>
      <c r="N166" s="7" t="s">
        <v>62</v>
      </c>
      <c r="O166" s="9">
        <v>76</v>
      </c>
      <c r="P166" s="10">
        <v>75</v>
      </c>
      <c r="Q166" s="15">
        <v>75</v>
      </c>
      <c r="R166" s="16">
        <v>75</v>
      </c>
      <c r="S166" s="18">
        <v>74</v>
      </c>
      <c r="T166" s="9">
        <v>6</v>
      </c>
      <c r="U166" s="10">
        <v>6</v>
      </c>
      <c r="V166" s="15">
        <v>6</v>
      </c>
      <c r="W166" s="16">
        <v>6</v>
      </c>
      <c r="X166" s="18">
        <v>6</v>
      </c>
      <c r="Y166" s="9">
        <f t="shared" si="29"/>
        <v>70</v>
      </c>
      <c r="Z166" s="10">
        <f t="shared" si="29"/>
        <v>69</v>
      </c>
      <c r="AA166" s="15">
        <f t="shared" si="29"/>
        <v>69</v>
      </c>
      <c r="AB166" s="16">
        <f t="shared" si="29"/>
        <v>69</v>
      </c>
      <c r="AC166" s="18">
        <f t="shared" si="29"/>
        <v>68</v>
      </c>
      <c r="AD166" s="10">
        <f t="shared" si="28"/>
        <v>-1</v>
      </c>
      <c r="AE166" s="24">
        <v>24375</v>
      </c>
      <c r="AF166" s="14" t="s">
        <v>45</v>
      </c>
    </row>
    <row r="167" spans="1:32" x14ac:dyDescent="0.25">
      <c r="A167" s="6">
        <v>165</v>
      </c>
      <c r="B167" s="21" t="s">
        <v>194</v>
      </c>
      <c r="C167" s="7" t="s">
        <v>195</v>
      </c>
      <c r="D167" s="7" t="s">
        <v>35</v>
      </c>
      <c r="E167" s="7" t="s">
        <v>85</v>
      </c>
      <c r="F167" s="7" t="s">
        <v>49</v>
      </c>
      <c r="G167" s="7" t="s">
        <v>50</v>
      </c>
      <c r="H167" s="7" t="s">
        <v>190</v>
      </c>
      <c r="I167" s="7" t="s">
        <v>191</v>
      </c>
      <c r="J167" s="7" t="s">
        <v>196</v>
      </c>
      <c r="K167" s="7" t="s">
        <v>197</v>
      </c>
      <c r="L167" s="7" t="s">
        <v>1</v>
      </c>
      <c r="M167" s="8" t="s">
        <v>43</v>
      </c>
      <c r="N167" s="7" t="s">
        <v>62</v>
      </c>
      <c r="O167" s="9">
        <v>117</v>
      </c>
      <c r="P167" s="10">
        <v>117</v>
      </c>
      <c r="Q167" s="15">
        <v>117</v>
      </c>
      <c r="R167" s="16">
        <v>117</v>
      </c>
      <c r="S167" s="18">
        <v>117</v>
      </c>
      <c r="T167" s="9">
        <v>22</v>
      </c>
      <c r="U167" s="10">
        <v>14</v>
      </c>
      <c r="V167" s="15">
        <v>15</v>
      </c>
      <c r="W167" s="16">
        <v>14</v>
      </c>
      <c r="X167" s="18">
        <v>14</v>
      </c>
      <c r="Y167" s="9">
        <f t="shared" si="29"/>
        <v>95</v>
      </c>
      <c r="Z167" s="10">
        <f t="shared" si="29"/>
        <v>103</v>
      </c>
      <c r="AA167" s="15">
        <f t="shared" si="29"/>
        <v>102</v>
      </c>
      <c r="AB167" s="16">
        <f t="shared" si="29"/>
        <v>103</v>
      </c>
      <c r="AC167" s="18">
        <f t="shared" si="29"/>
        <v>103</v>
      </c>
      <c r="AD167" s="10">
        <f t="shared" ref="AD167:AD185" si="30">Z167-Y167</f>
        <v>8</v>
      </c>
      <c r="AE167" s="24">
        <v>113750</v>
      </c>
      <c r="AF167" s="14" t="s">
        <v>45</v>
      </c>
    </row>
    <row r="168" spans="1:32" x14ac:dyDescent="0.25">
      <c r="A168" s="6">
        <v>166</v>
      </c>
      <c r="B168" s="21" t="s">
        <v>198</v>
      </c>
      <c r="C168" s="7" t="s">
        <v>199</v>
      </c>
      <c r="D168" s="7" t="s">
        <v>35</v>
      </c>
      <c r="E168" s="7" t="s">
        <v>189</v>
      </c>
      <c r="F168" s="7" t="s">
        <v>37</v>
      </c>
      <c r="G168" s="7" t="s">
        <v>38</v>
      </c>
      <c r="H168" s="7" t="s">
        <v>200</v>
      </c>
      <c r="I168" s="7" t="s">
        <v>191</v>
      </c>
      <c r="J168" s="7" t="s">
        <v>201</v>
      </c>
      <c r="K168" s="7" t="s">
        <v>202</v>
      </c>
      <c r="L168" s="7" t="s">
        <v>1</v>
      </c>
      <c r="M168" s="8" t="s">
        <v>55</v>
      </c>
      <c r="N168" s="7" t="s">
        <v>62</v>
      </c>
      <c r="O168" s="9">
        <v>204</v>
      </c>
      <c r="P168" s="10">
        <v>206</v>
      </c>
      <c r="Q168" s="15">
        <v>206</v>
      </c>
      <c r="R168" s="16">
        <v>206</v>
      </c>
      <c r="S168" s="18">
        <v>201</v>
      </c>
      <c r="T168" s="9">
        <v>42</v>
      </c>
      <c r="U168" s="10">
        <v>39</v>
      </c>
      <c r="V168" s="15">
        <v>39</v>
      </c>
      <c r="W168" s="16">
        <v>34</v>
      </c>
      <c r="X168" s="18">
        <v>32</v>
      </c>
      <c r="Y168" s="9">
        <f t="shared" si="29"/>
        <v>162</v>
      </c>
      <c r="Z168" s="10">
        <f t="shared" si="29"/>
        <v>167</v>
      </c>
      <c r="AA168" s="15">
        <f t="shared" si="29"/>
        <v>167</v>
      </c>
      <c r="AB168" s="16">
        <f t="shared" si="29"/>
        <v>172</v>
      </c>
      <c r="AC168" s="18">
        <f t="shared" si="29"/>
        <v>169</v>
      </c>
      <c r="AD168" s="10">
        <f t="shared" si="30"/>
        <v>5</v>
      </c>
      <c r="AE168" s="24">
        <v>154375</v>
      </c>
      <c r="AF168" s="14" t="s">
        <v>141</v>
      </c>
    </row>
    <row r="169" spans="1:32" x14ac:dyDescent="0.25">
      <c r="A169" s="6">
        <v>167</v>
      </c>
      <c r="B169" s="21" t="s">
        <v>304</v>
      </c>
      <c r="C169" s="7" t="s">
        <v>305</v>
      </c>
      <c r="D169" s="7" t="s">
        <v>70</v>
      </c>
      <c r="E169" s="7" t="s">
        <v>189</v>
      </c>
      <c r="F169" s="7" t="s">
        <v>37</v>
      </c>
      <c r="G169" s="7" t="s">
        <v>38</v>
      </c>
      <c r="H169" s="7" t="s">
        <v>200</v>
      </c>
      <c r="I169" s="7" t="s">
        <v>191</v>
      </c>
      <c r="J169" s="7" t="s">
        <v>306</v>
      </c>
      <c r="K169" s="7" t="s">
        <v>307</v>
      </c>
      <c r="L169" s="7" t="s">
        <v>1</v>
      </c>
      <c r="M169" s="8" t="s">
        <v>55</v>
      </c>
      <c r="N169" s="7" t="s">
        <v>217</v>
      </c>
      <c r="O169" s="9">
        <v>103</v>
      </c>
      <c r="P169" s="10">
        <v>103</v>
      </c>
      <c r="Q169" s="15">
        <v>103</v>
      </c>
      <c r="R169" s="16">
        <v>103</v>
      </c>
      <c r="S169" s="18">
        <v>103</v>
      </c>
      <c r="T169" s="9">
        <v>5</v>
      </c>
      <c r="U169" s="10">
        <v>6</v>
      </c>
      <c r="V169" s="15">
        <v>6</v>
      </c>
      <c r="W169" s="16">
        <v>3</v>
      </c>
      <c r="X169" s="18">
        <v>3</v>
      </c>
      <c r="Y169" s="9">
        <f t="shared" si="29"/>
        <v>98</v>
      </c>
      <c r="Z169" s="10">
        <f t="shared" si="29"/>
        <v>97</v>
      </c>
      <c r="AA169" s="15">
        <f t="shared" si="29"/>
        <v>97</v>
      </c>
      <c r="AB169" s="16">
        <f t="shared" si="29"/>
        <v>100</v>
      </c>
      <c r="AC169" s="18">
        <f t="shared" si="29"/>
        <v>100</v>
      </c>
      <c r="AD169" s="10">
        <f t="shared" si="30"/>
        <v>-1</v>
      </c>
      <c r="AE169" s="24">
        <v>24375</v>
      </c>
      <c r="AF169" s="14" t="s">
        <v>45</v>
      </c>
    </row>
    <row r="170" spans="1:32" x14ac:dyDescent="0.25">
      <c r="A170" s="6">
        <v>168</v>
      </c>
      <c r="B170" s="21" t="s">
        <v>207</v>
      </c>
      <c r="C170" s="7" t="s">
        <v>208</v>
      </c>
      <c r="D170" s="7" t="s">
        <v>35</v>
      </c>
      <c r="E170" s="7" t="s">
        <v>48</v>
      </c>
      <c r="F170" s="7" t="s">
        <v>49</v>
      </c>
      <c r="G170" s="7" t="s">
        <v>50</v>
      </c>
      <c r="H170" s="7" t="s">
        <v>200</v>
      </c>
      <c r="I170" s="7" t="s">
        <v>191</v>
      </c>
      <c r="J170" s="7" t="s">
        <v>209</v>
      </c>
      <c r="K170" s="7" t="s">
        <v>210</v>
      </c>
      <c r="L170" s="7" t="s">
        <v>1</v>
      </c>
      <c r="M170" s="8" t="s">
        <v>55</v>
      </c>
      <c r="N170" s="7" t="s">
        <v>62</v>
      </c>
      <c r="O170" s="9">
        <v>298</v>
      </c>
      <c r="P170" s="10">
        <v>311</v>
      </c>
      <c r="Q170" s="15">
        <v>451</v>
      </c>
      <c r="R170" s="16">
        <v>538</v>
      </c>
      <c r="S170" s="18">
        <v>539</v>
      </c>
      <c r="T170" s="9">
        <v>125</v>
      </c>
      <c r="U170" s="10">
        <v>61</v>
      </c>
      <c r="V170" s="15">
        <v>61</v>
      </c>
      <c r="W170" s="16">
        <v>78</v>
      </c>
      <c r="X170" s="18">
        <v>77</v>
      </c>
      <c r="Y170" s="9">
        <f t="shared" si="29"/>
        <v>173</v>
      </c>
      <c r="Z170" s="10">
        <f t="shared" si="29"/>
        <v>250</v>
      </c>
      <c r="AA170" s="15">
        <f t="shared" si="29"/>
        <v>390</v>
      </c>
      <c r="AB170" s="16">
        <f t="shared" si="29"/>
        <v>460</v>
      </c>
      <c r="AC170" s="18">
        <f t="shared" si="29"/>
        <v>462</v>
      </c>
      <c r="AD170" s="10">
        <f t="shared" si="30"/>
        <v>77</v>
      </c>
      <c r="AE170" s="24">
        <v>625625</v>
      </c>
      <c r="AF170" s="14" t="s">
        <v>45</v>
      </c>
    </row>
    <row r="171" spans="1:32" x14ac:dyDescent="0.25">
      <c r="A171" s="6">
        <v>169</v>
      </c>
      <c r="B171" s="21" t="s">
        <v>280</v>
      </c>
      <c r="C171" s="7" t="s">
        <v>281</v>
      </c>
      <c r="D171" s="7" t="s">
        <v>35</v>
      </c>
      <c r="E171" s="7" t="s">
        <v>85</v>
      </c>
      <c r="F171" s="7" t="s">
        <v>49</v>
      </c>
      <c r="G171" s="7" t="s">
        <v>50</v>
      </c>
      <c r="H171" s="7" t="s">
        <v>200</v>
      </c>
      <c r="I171" s="7" t="s">
        <v>191</v>
      </c>
      <c r="J171" s="7" t="s">
        <v>282</v>
      </c>
      <c r="K171" s="7" t="s">
        <v>283</v>
      </c>
      <c r="L171" s="7" t="s">
        <v>1</v>
      </c>
      <c r="M171" s="8" t="s">
        <v>55</v>
      </c>
      <c r="N171" s="7" t="s">
        <v>217</v>
      </c>
      <c r="O171" s="9">
        <v>840</v>
      </c>
      <c r="P171" s="10">
        <v>841</v>
      </c>
      <c r="Q171" s="15">
        <v>885</v>
      </c>
      <c r="R171" s="16">
        <v>706</v>
      </c>
      <c r="S171" s="18">
        <v>706</v>
      </c>
      <c r="T171" s="9">
        <v>191</v>
      </c>
      <c r="U171" s="10">
        <v>195</v>
      </c>
      <c r="V171" s="15">
        <v>195</v>
      </c>
      <c r="W171" s="16">
        <v>24</v>
      </c>
      <c r="X171" s="18">
        <v>24</v>
      </c>
      <c r="Y171" s="9">
        <f t="shared" si="29"/>
        <v>649</v>
      </c>
      <c r="Z171" s="10">
        <f t="shared" si="29"/>
        <v>646</v>
      </c>
      <c r="AA171" s="15">
        <f t="shared" si="29"/>
        <v>690</v>
      </c>
      <c r="AB171" s="16">
        <f t="shared" si="29"/>
        <v>682</v>
      </c>
      <c r="AC171" s="18">
        <f t="shared" si="29"/>
        <v>682</v>
      </c>
      <c r="AD171" s="10">
        <f t="shared" si="30"/>
        <v>-3</v>
      </c>
      <c r="AE171" s="24">
        <v>130000</v>
      </c>
      <c r="AF171" s="14" t="s">
        <v>45</v>
      </c>
    </row>
    <row r="172" spans="1:32" x14ac:dyDescent="0.25">
      <c r="A172" s="6">
        <v>170</v>
      </c>
      <c r="B172" s="21" t="s">
        <v>211</v>
      </c>
      <c r="C172" s="7" t="s">
        <v>212</v>
      </c>
      <c r="D172" s="7" t="s">
        <v>35</v>
      </c>
      <c r="E172" s="7" t="s">
        <v>189</v>
      </c>
      <c r="F172" s="7" t="s">
        <v>37</v>
      </c>
      <c r="G172" s="7" t="s">
        <v>38</v>
      </c>
      <c r="H172" s="7" t="s">
        <v>200</v>
      </c>
      <c r="I172" s="7" t="s">
        <v>191</v>
      </c>
      <c r="J172" s="7" t="s">
        <v>213</v>
      </c>
      <c r="K172" s="7" t="s">
        <v>214</v>
      </c>
      <c r="L172" s="7" t="s">
        <v>1</v>
      </c>
      <c r="M172" s="8" t="s">
        <v>43</v>
      </c>
      <c r="N172" s="7" t="s">
        <v>44</v>
      </c>
      <c r="O172" s="9">
        <v>431</v>
      </c>
      <c r="P172" s="10">
        <v>429</v>
      </c>
      <c r="Q172" s="15">
        <v>429</v>
      </c>
      <c r="R172" s="16">
        <v>424</v>
      </c>
      <c r="S172" s="18">
        <v>424</v>
      </c>
      <c r="T172" s="9">
        <v>178</v>
      </c>
      <c r="U172" s="10">
        <v>91</v>
      </c>
      <c r="V172" s="15">
        <v>91</v>
      </c>
      <c r="W172" s="16">
        <v>75</v>
      </c>
      <c r="X172" s="18">
        <v>51</v>
      </c>
      <c r="Y172" s="9">
        <f t="shared" si="29"/>
        <v>253</v>
      </c>
      <c r="Z172" s="10">
        <f t="shared" si="29"/>
        <v>338</v>
      </c>
      <c r="AA172" s="15">
        <f t="shared" si="29"/>
        <v>338</v>
      </c>
      <c r="AB172" s="16">
        <f t="shared" si="29"/>
        <v>349</v>
      </c>
      <c r="AC172" s="18">
        <f t="shared" si="29"/>
        <v>373</v>
      </c>
      <c r="AD172" s="10">
        <f t="shared" si="30"/>
        <v>85</v>
      </c>
      <c r="AE172" s="24">
        <v>325000</v>
      </c>
      <c r="AF172" s="14" t="s">
        <v>45</v>
      </c>
    </row>
    <row r="173" spans="1:32" x14ac:dyDescent="0.25">
      <c r="A173" s="6">
        <v>171</v>
      </c>
      <c r="B173" s="21" t="s">
        <v>215</v>
      </c>
      <c r="C173" s="7" t="s">
        <v>216</v>
      </c>
      <c r="D173" s="7" t="s">
        <v>70</v>
      </c>
      <c r="E173" s="7" t="s">
        <v>189</v>
      </c>
      <c r="F173" s="7" t="s">
        <v>37</v>
      </c>
      <c r="G173" s="7" t="s">
        <v>38</v>
      </c>
      <c r="H173" s="7" t="s">
        <v>200</v>
      </c>
      <c r="I173" s="7" t="s">
        <v>191</v>
      </c>
      <c r="J173" s="7" t="s">
        <v>213</v>
      </c>
      <c r="K173" s="7" t="s">
        <v>214</v>
      </c>
      <c r="L173" s="7" t="s">
        <v>1</v>
      </c>
      <c r="M173" s="8" t="s">
        <v>43</v>
      </c>
      <c r="N173" s="7" t="s">
        <v>217</v>
      </c>
      <c r="O173" s="9">
        <v>158</v>
      </c>
      <c r="P173" s="10">
        <v>150</v>
      </c>
      <c r="Q173" s="15">
        <v>170</v>
      </c>
      <c r="R173" s="16">
        <v>170</v>
      </c>
      <c r="S173" s="18">
        <v>170</v>
      </c>
      <c r="T173" s="9">
        <v>75</v>
      </c>
      <c r="U173" s="10">
        <v>24</v>
      </c>
      <c r="V173" s="15">
        <v>24</v>
      </c>
      <c r="W173" s="16">
        <v>20</v>
      </c>
      <c r="X173" s="18">
        <v>14</v>
      </c>
      <c r="Y173" s="9">
        <f t="shared" si="29"/>
        <v>83</v>
      </c>
      <c r="Z173" s="10">
        <f t="shared" si="29"/>
        <v>126</v>
      </c>
      <c r="AA173" s="15">
        <f t="shared" si="29"/>
        <v>146</v>
      </c>
      <c r="AB173" s="16">
        <f t="shared" si="29"/>
        <v>150</v>
      </c>
      <c r="AC173" s="18">
        <f t="shared" si="29"/>
        <v>156</v>
      </c>
      <c r="AD173" s="10">
        <f t="shared" si="30"/>
        <v>43</v>
      </c>
      <c r="AE173" s="24">
        <v>81250</v>
      </c>
      <c r="AF173" s="14" t="s">
        <v>45</v>
      </c>
    </row>
    <row r="174" spans="1:32" x14ac:dyDescent="0.25">
      <c r="A174" s="6">
        <v>172</v>
      </c>
      <c r="B174" s="21" t="s">
        <v>308</v>
      </c>
      <c r="C174" s="7" t="s">
        <v>309</v>
      </c>
      <c r="D174" s="7" t="s">
        <v>70</v>
      </c>
      <c r="E174" s="7" t="s">
        <v>97</v>
      </c>
      <c r="F174" s="7" t="s">
        <v>49</v>
      </c>
      <c r="G174" s="7" t="s">
        <v>50</v>
      </c>
      <c r="H174" s="7" t="s">
        <v>200</v>
      </c>
      <c r="I174" s="7" t="s">
        <v>191</v>
      </c>
      <c r="J174" s="7" t="s">
        <v>310</v>
      </c>
      <c r="K174" s="7" t="s">
        <v>311</v>
      </c>
      <c r="L174" s="7" t="s">
        <v>1</v>
      </c>
      <c r="M174" s="8" t="s">
        <v>55</v>
      </c>
      <c r="N174" s="7" t="s">
        <v>44</v>
      </c>
      <c r="O174" s="9">
        <v>347</v>
      </c>
      <c r="P174" s="10">
        <v>347</v>
      </c>
      <c r="Q174" s="15">
        <v>347</v>
      </c>
      <c r="R174" s="16">
        <v>348</v>
      </c>
      <c r="S174" s="18">
        <v>348</v>
      </c>
      <c r="T174" s="9">
        <v>46</v>
      </c>
      <c r="U174" s="10">
        <v>46</v>
      </c>
      <c r="V174" s="15">
        <v>46</v>
      </c>
      <c r="W174" s="16">
        <v>42</v>
      </c>
      <c r="X174" s="18">
        <v>42</v>
      </c>
      <c r="Y174" s="9">
        <f t="shared" si="29"/>
        <v>301</v>
      </c>
      <c r="Z174" s="10">
        <f t="shared" si="29"/>
        <v>301</v>
      </c>
      <c r="AA174" s="15">
        <f t="shared" si="29"/>
        <v>301</v>
      </c>
      <c r="AB174" s="16">
        <f t="shared" si="29"/>
        <v>306</v>
      </c>
      <c r="AC174" s="18">
        <f t="shared" si="29"/>
        <v>306</v>
      </c>
      <c r="AD174" s="10">
        <f t="shared" si="30"/>
        <v>0</v>
      </c>
      <c r="AE174" s="24">
        <v>341250</v>
      </c>
      <c r="AF174" s="14" t="s">
        <v>45</v>
      </c>
    </row>
    <row r="175" spans="1:32" x14ac:dyDescent="0.25">
      <c r="A175" s="6">
        <v>173</v>
      </c>
      <c r="B175" s="21" t="s">
        <v>218</v>
      </c>
      <c r="C175" s="7" t="s">
        <v>219</v>
      </c>
      <c r="D175" s="7" t="s">
        <v>70</v>
      </c>
      <c r="E175" s="7" t="s">
        <v>189</v>
      </c>
      <c r="F175" s="7" t="s">
        <v>37</v>
      </c>
      <c r="G175" s="7" t="s">
        <v>38</v>
      </c>
      <c r="H175" s="7" t="s">
        <v>200</v>
      </c>
      <c r="I175" s="7" t="s">
        <v>191</v>
      </c>
      <c r="J175" s="7" t="s">
        <v>220</v>
      </c>
      <c r="K175" s="7" t="s">
        <v>221</v>
      </c>
      <c r="L175" s="7" t="s">
        <v>1</v>
      </c>
      <c r="M175" s="8" t="s">
        <v>55</v>
      </c>
      <c r="N175" s="7" t="s">
        <v>62</v>
      </c>
      <c r="O175" s="9">
        <v>103</v>
      </c>
      <c r="P175" s="10">
        <v>103</v>
      </c>
      <c r="Q175" s="15">
        <v>103</v>
      </c>
      <c r="R175" s="16">
        <v>103</v>
      </c>
      <c r="S175" s="18">
        <v>102</v>
      </c>
      <c r="T175" s="9">
        <v>51</v>
      </c>
      <c r="U175" s="10">
        <v>49</v>
      </c>
      <c r="V175" s="15">
        <v>49</v>
      </c>
      <c r="W175" s="16">
        <v>42</v>
      </c>
      <c r="X175" s="18">
        <v>41</v>
      </c>
      <c r="Y175" s="9">
        <f t="shared" si="29"/>
        <v>52</v>
      </c>
      <c r="Z175" s="10">
        <f t="shared" si="29"/>
        <v>54</v>
      </c>
      <c r="AA175" s="15">
        <f t="shared" si="29"/>
        <v>54</v>
      </c>
      <c r="AB175" s="16">
        <f t="shared" si="29"/>
        <v>61</v>
      </c>
      <c r="AC175" s="18">
        <f t="shared" si="29"/>
        <v>61</v>
      </c>
      <c r="AD175" s="10">
        <f t="shared" si="30"/>
        <v>2</v>
      </c>
      <c r="AE175" s="24">
        <v>333125</v>
      </c>
      <c r="AF175" s="14" t="s">
        <v>164</v>
      </c>
    </row>
    <row r="176" spans="1:32" x14ac:dyDescent="0.25">
      <c r="A176" s="6">
        <v>174</v>
      </c>
      <c r="B176" s="21" t="s">
        <v>222</v>
      </c>
      <c r="C176" s="7" t="s">
        <v>223</v>
      </c>
      <c r="D176" s="7" t="s">
        <v>35</v>
      </c>
      <c r="E176" s="7" t="s">
        <v>189</v>
      </c>
      <c r="F176" s="7" t="s">
        <v>37</v>
      </c>
      <c r="G176" s="7" t="s">
        <v>38</v>
      </c>
      <c r="H176" s="7" t="s">
        <v>200</v>
      </c>
      <c r="I176" s="7" t="s">
        <v>191</v>
      </c>
      <c r="J176" s="7" t="s">
        <v>224</v>
      </c>
      <c r="K176" s="7" t="s">
        <v>225</v>
      </c>
      <c r="L176" s="7" t="s">
        <v>1</v>
      </c>
      <c r="M176" s="8" t="s">
        <v>55</v>
      </c>
      <c r="N176" s="7" t="s">
        <v>62</v>
      </c>
      <c r="O176" s="9">
        <v>237</v>
      </c>
      <c r="P176" s="10">
        <v>237</v>
      </c>
      <c r="Q176" s="15">
        <v>237</v>
      </c>
      <c r="R176" s="16">
        <v>277</v>
      </c>
      <c r="S176" s="18">
        <v>277</v>
      </c>
      <c r="T176" s="9">
        <v>134</v>
      </c>
      <c r="U176" s="10">
        <v>35</v>
      </c>
      <c r="V176" s="15">
        <v>35</v>
      </c>
      <c r="W176" s="16">
        <v>44</v>
      </c>
      <c r="X176" s="18">
        <v>43</v>
      </c>
      <c r="Y176" s="9">
        <f t="shared" si="29"/>
        <v>103</v>
      </c>
      <c r="Z176" s="10">
        <f t="shared" si="29"/>
        <v>202</v>
      </c>
      <c r="AA176" s="15">
        <f t="shared" si="29"/>
        <v>202</v>
      </c>
      <c r="AB176" s="16">
        <f t="shared" si="29"/>
        <v>233</v>
      </c>
      <c r="AC176" s="18">
        <f t="shared" si="29"/>
        <v>234</v>
      </c>
      <c r="AD176" s="10">
        <f t="shared" si="30"/>
        <v>99</v>
      </c>
      <c r="AE176" s="24">
        <v>349375</v>
      </c>
      <c r="AF176" s="14" t="s">
        <v>45</v>
      </c>
    </row>
    <row r="177" spans="1:32" x14ac:dyDescent="0.25">
      <c r="A177" s="6">
        <v>175</v>
      </c>
      <c r="B177" s="21" t="s">
        <v>226</v>
      </c>
      <c r="C177" s="7" t="s">
        <v>227</v>
      </c>
      <c r="D177" s="7" t="s">
        <v>70</v>
      </c>
      <c r="E177" s="7" t="s">
        <v>97</v>
      </c>
      <c r="F177" s="7" t="s">
        <v>49</v>
      </c>
      <c r="G177" s="7" t="s">
        <v>50</v>
      </c>
      <c r="H177" s="7" t="s">
        <v>200</v>
      </c>
      <c r="I177" s="7" t="s">
        <v>191</v>
      </c>
      <c r="J177" s="7" t="s">
        <v>228</v>
      </c>
      <c r="K177" s="7" t="s">
        <v>229</v>
      </c>
      <c r="L177" s="7" t="s">
        <v>1</v>
      </c>
      <c r="M177" s="8" t="s">
        <v>43</v>
      </c>
      <c r="N177" s="7" t="s">
        <v>62</v>
      </c>
      <c r="O177" s="9">
        <v>159</v>
      </c>
      <c r="P177" s="10">
        <v>157</v>
      </c>
      <c r="Q177" s="15">
        <v>157</v>
      </c>
      <c r="R177" s="16">
        <v>175</v>
      </c>
      <c r="S177" s="18">
        <v>175</v>
      </c>
      <c r="T177" s="9">
        <v>85</v>
      </c>
      <c r="U177" s="10">
        <v>82</v>
      </c>
      <c r="V177" s="15">
        <v>82</v>
      </c>
      <c r="W177" s="16">
        <v>84</v>
      </c>
      <c r="X177" s="18">
        <v>84</v>
      </c>
      <c r="Y177" s="9">
        <f t="shared" si="29"/>
        <v>74</v>
      </c>
      <c r="Z177" s="10">
        <f t="shared" si="29"/>
        <v>75</v>
      </c>
      <c r="AA177" s="15">
        <f t="shared" si="29"/>
        <v>75</v>
      </c>
      <c r="AB177" s="16">
        <f t="shared" si="29"/>
        <v>91</v>
      </c>
      <c r="AC177" s="18">
        <f t="shared" si="29"/>
        <v>91</v>
      </c>
      <c r="AD177" s="10">
        <f t="shared" si="30"/>
        <v>1</v>
      </c>
      <c r="AE177" s="24">
        <v>682500</v>
      </c>
      <c r="AF177" s="14" t="s">
        <v>164</v>
      </c>
    </row>
    <row r="178" spans="1:32" x14ac:dyDescent="0.25">
      <c r="A178" s="6">
        <v>176</v>
      </c>
      <c r="B178" s="21" t="s">
        <v>230</v>
      </c>
      <c r="C178" s="7" t="s">
        <v>231</v>
      </c>
      <c r="D178" s="7" t="s">
        <v>35</v>
      </c>
      <c r="E178" s="7" t="s">
        <v>189</v>
      </c>
      <c r="F178" s="7" t="s">
        <v>37</v>
      </c>
      <c r="G178" s="7" t="s">
        <v>38</v>
      </c>
      <c r="H178" s="7" t="s">
        <v>200</v>
      </c>
      <c r="I178" s="7" t="s">
        <v>191</v>
      </c>
      <c r="J178" s="7" t="s">
        <v>232</v>
      </c>
      <c r="K178" s="7" t="s">
        <v>233</v>
      </c>
      <c r="L178" s="7" t="s">
        <v>1</v>
      </c>
      <c r="M178" s="8" t="s">
        <v>43</v>
      </c>
      <c r="N178" s="7" t="s">
        <v>62</v>
      </c>
      <c r="O178" s="9">
        <v>93</v>
      </c>
      <c r="P178" s="10">
        <v>93</v>
      </c>
      <c r="Q178" s="15">
        <v>93</v>
      </c>
      <c r="R178" s="16">
        <v>102</v>
      </c>
      <c r="S178" s="18">
        <v>102</v>
      </c>
      <c r="T178" s="9">
        <v>50</v>
      </c>
      <c r="U178" s="10">
        <v>42</v>
      </c>
      <c r="V178" s="15">
        <v>42</v>
      </c>
      <c r="W178" s="16">
        <v>11</v>
      </c>
      <c r="X178" s="18">
        <v>11</v>
      </c>
      <c r="Y178" s="9">
        <f t="shared" si="29"/>
        <v>43</v>
      </c>
      <c r="Z178" s="10">
        <f t="shared" si="29"/>
        <v>51</v>
      </c>
      <c r="AA178" s="15">
        <f t="shared" si="29"/>
        <v>51</v>
      </c>
      <c r="AB178" s="16">
        <f t="shared" si="29"/>
        <v>91</v>
      </c>
      <c r="AC178" s="18">
        <f t="shared" si="29"/>
        <v>91</v>
      </c>
      <c r="AD178" s="10">
        <f t="shared" si="30"/>
        <v>8</v>
      </c>
      <c r="AE178" s="24">
        <v>89375</v>
      </c>
      <c r="AF178" s="14" t="s">
        <v>164</v>
      </c>
    </row>
    <row r="179" spans="1:32" x14ac:dyDescent="0.25">
      <c r="A179" s="6">
        <v>177</v>
      </c>
      <c r="B179" s="21" t="s">
        <v>316</v>
      </c>
      <c r="C179" s="7" t="s">
        <v>317</v>
      </c>
      <c r="D179" s="7" t="s">
        <v>35</v>
      </c>
      <c r="E179" s="7" t="s">
        <v>48</v>
      </c>
      <c r="F179" s="7" t="s">
        <v>49</v>
      </c>
      <c r="G179" s="7" t="s">
        <v>50</v>
      </c>
      <c r="H179" s="7" t="s">
        <v>200</v>
      </c>
      <c r="I179" s="7" t="s">
        <v>191</v>
      </c>
      <c r="J179" s="7" t="s">
        <v>318</v>
      </c>
      <c r="K179" s="7" t="s">
        <v>319</v>
      </c>
      <c r="L179" s="7" t="s">
        <v>1</v>
      </c>
      <c r="M179" s="8" t="s">
        <v>43</v>
      </c>
      <c r="N179" s="7" t="s">
        <v>62</v>
      </c>
      <c r="O179" s="9">
        <v>65</v>
      </c>
      <c r="P179" s="10">
        <v>65</v>
      </c>
      <c r="Q179" s="15">
        <v>65</v>
      </c>
      <c r="R179" s="16">
        <v>64</v>
      </c>
      <c r="S179" s="18">
        <v>64</v>
      </c>
      <c r="T179" s="9">
        <v>60</v>
      </c>
      <c r="U179" s="10">
        <v>60</v>
      </c>
      <c r="V179" s="15">
        <v>60</v>
      </c>
      <c r="W179" s="16">
        <v>36</v>
      </c>
      <c r="X179" s="18">
        <v>32</v>
      </c>
      <c r="Y179" s="9">
        <f t="shared" si="29"/>
        <v>5</v>
      </c>
      <c r="Z179" s="10">
        <f t="shared" si="29"/>
        <v>5</v>
      </c>
      <c r="AA179" s="15">
        <f t="shared" si="29"/>
        <v>5</v>
      </c>
      <c r="AB179" s="16">
        <f t="shared" si="29"/>
        <v>28</v>
      </c>
      <c r="AC179" s="18">
        <f t="shared" si="29"/>
        <v>32</v>
      </c>
      <c r="AD179" s="10">
        <f t="shared" si="30"/>
        <v>0</v>
      </c>
      <c r="AE179" s="24">
        <v>260000</v>
      </c>
      <c r="AF179" s="14" t="s">
        <v>164</v>
      </c>
    </row>
    <row r="180" spans="1:32" x14ac:dyDescent="0.25">
      <c r="A180" s="6">
        <v>178</v>
      </c>
      <c r="B180" s="21" t="s">
        <v>234</v>
      </c>
      <c r="C180" s="7" t="s">
        <v>235</v>
      </c>
      <c r="D180" s="7" t="s">
        <v>70</v>
      </c>
      <c r="E180" s="7" t="s">
        <v>189</v>
      </c>
      <c r="F180" s="7" t="s">
        <v>37</v>
      </c>
      <c r="G180" s="7" t="s">
        <v>38</v>
      </c>
      <c r="H180" s="7" t="s">
        <v>200</v>
      </c>
      <c r="I180" s="7" t="s">
        <v>191</v>
      </c>
      <c r="J180" s="7" t="s">
        <v>232</v>
      </c>
      <c r="K180" s="7" t="s">
        <v>233</v>
      </c>
      <c r="L180" s="7" t="s">
        <v>1</v>
      </c>
      <c r="M180" s="8" t="s">
        <v>55</v>
      </c>
      <c r="N180" s="7" t="s">
        <v>62</v>
      </c>
      <c r="O180" s="9">
        <v>48</v>
      </c>
      <c r="P180" s="10">
        <v>49</v>
      </c>
      <c r="Q180" s="15">
        <v>49</v>
      </c>
      <c r="R180" s="16">
        <v>53</v>
      </c>
      <c r="S180" s="18">
        <v>53</v>
      </c>
      <c r="T180" s="9">
        <v>37</v>
      </c>
      <c r="U180" s="10">
        <v>32</v>
      </c>
      <c r="V180" s="15">
        <v>32</v>
      </c>
      <c r="W180" s="16">
        <v>31</v>
      </c>
      <c r="X180" s="18">
        <v>31</v>
      </c>
      <c r="Y180" s="9">
        <f t="shared" si="29"/>
        <v>11</v>
      </c>
      <c r="Z180" s="10">
        <f t="shared" si="29"/>
        <v>17</v>
      </c>
      <c r="AA180" s="15">
        <f t="shared" si="29"/>
        <v>17</v>
      </c>
      <c r="AB180" s="16">
        <f t="shared" si="29"/>
        <v>22</v>
      </c>
      <c r="AC180" s="18">
        <f t="shared" si="29"/>
        <v>22</v>
      </c>
      <c r="AD180" s="10">
        <f t="shared" si="30"/>
        <v>6</v>
      </c>
      <c r="AE180" s="24">
        <v>251875</v>
      </c>
      <c r="AF180" s="14" t="s">
        <v>164</v>
      </c>
    </row>
    <row r="181" spans="1:32" x14ac:dyDescent="0.25">
      <c r="A181" s="6">
        <v>179</v>
      </c>
      <c r="B181" s="21" t="s">
        <v>236</v>
      </c>
      <c r="C181" s="7" t="s">
        <v>237</v>
      </c>
      <c r="D181" s="7" t="s">
        <v>35</v>
      </c>
      <c r="E181" s="7" t="s">
        <v>189</v>
      </c>
      <c r="F181" s="7" t="s">
        <v>37</v>
      </c>
      <c r="G181" s="7" t="s">
        <v>38</v>
      </c>
      <c r="H181" s="7" t="s">
        <v>200</v>
      </c>
      <c r="I181" s="7" t="s">
        <v>191</v>
      </c>
      <c r="J181" s="7" t="s">
        <v>238</v>
      </c>
      <c r="K181" s="7" t="s">
        <v>239</v>
      </c>
      <c r="L181" s="7" t="s">
        <v>1</v>
      </c>
      <c r="M181" s="8" t="s">
        <v>55</v>
      </c>
      <c r="N181" s="7" t="s">
        <v>240</v>
      </c>
      <c r="O181" s="9">
        <v>27</v>
      </c>
      <c r="P181" s="10">
        <v>27</v>
      </c>
      <c r="Q181" s="15">
        <v>27</v>
      </c>
      <c r="R181" s="16">
        <v>27</v>
      </c>
      <c r="S181" s="18">
        <v>27</v>
      </c>
      <c r="T181" s="9">
        <v>6</v>
      </c>
      <c r="U181" s="10">
        <v>5</v>
      </c>
      <c r="V181" s="15">
        <v>5</v>
      </c>
      <c r="W181" s="16">
        <v>5</v>
      </c>
      <c r="X181" s="18">
        <v>5</v>
      </c>
      <c r="Y181" s="9">
        <f t="shared" si="29"/>
        <v>21</v>
      </c>
      <c r="Z181" s="10">
        <f t="shared" si="29"/>
        <v>22</v>
      </c>
      <c r="AA181" s="15">
        <f t="shared" si="29"/>
        <v>22</v>
      </c>
      <c r="AB181" s="16">
        <f t="shared" si="29"/>
        <v>22</v>
      </c>
      <c r="AC181" s="18">
        <f t="shared" si="29"/>
        <v>22</v>
      </c>
      <c r="AD181" s="10">
        <f t="shared" si="30"/>
        <v>1</v>
      </c>
      <c r="AE181" s="24">
        <v>40625</v>
      </c>
      <c r="AF181" s="14" t="s">
        <v>141</v>
      </c>
    </row>
    <row r="182" spans="1:32" x14ac:dyDescent="0.25">
      <c r="A182" s="6">
        <v>180</v>
      </c>
      <c r="B182" s="21" t="s">
        <v>398</v>
      </c>
      <c r="C182" s="7" t="s">
        <v>399</v>
      </c>
      <c r="D182" s="7" t="s">
        <v>35</v>
      </c>
      <c r="E182" s="7" t="s">
        <v>189</v>
      </c>
      <c r="F182" s="7" t="s">
        <v>37</v>
      </c>
      <c r="G182" s="7" t="s">
        <v>38</v>
      </c>
      <c r="H182" s="7" t="s">
        <v>200</v>
      </c>
      <c r="I182" s="7" t="s">
        <v>191</v>
      </c>
      <c r="J182" s="7" t="s">
        <v>400</v>
      </c>
      <c r="K182" s="7" t="s">
        <v>401</v>
      </c>
      <c r="L182" s="7" t="s">
        <v>1</v>
      </c>
      <c r="M182" s="8" t="s">
        <v>55</v>
      </c>
      <c r="N182" s="7" t="s">
        <v>62</v>
      </c>
      <c r="O182" s="9">
        <v>57</v>
      </c>
      <c r="P182" s="10">
        <v>57</v>
      </c>
      <c r="Q182" s="15">
        <v>57</v>
      </c>
      <c r="R182" s="16">
        <v>57</v>
      </c>
      <c r="S182" s="18">
        <v>57</v>
      </c>
      <c r="T182" s="9">
        <v>11</v>
      </c>
      <c r="U182" s="10">
        <v>11</v>
      </c>
      <c r="V182" s="15">
        <v>11</v>
      </c>
      <c r="W182" s="16">
        <v>11</v>
      </c>
      <c r="X182" s="18">
        <v>11</v>
      </c>
      <c r="Y182" s="9">
        <f t="shared" si="29"/>
        <v>46</v>
      </c>
      <c r="Z182" s="10">
        <f t="shared" si="29"/>
        <v>46</v>
      </c>
      <c r="AA182" s="15">
        <f t="shared" si="29"/>
        <v>46</v>
      </c>
      <c r="AB182" s="16">
        <f t="shared" si="29"/>
        <v>46</v>
      </c>
      <c r="AC182" s="18">
        <f t="shared" si="29"/>
        <v>46</v>
      </c>
      <c r="AD182" s="10">
        <f t="shared" si="30"/>
        <v>0</v>
      </c>
      <c r="AE182" s="24">
        <v>89375</v>
      </c>
      <c r="AF182" s="14" t="s">
        <v>164</v>
      </c>
    </row>
    <row r="183" spans="1:32" x14ac:dyDescent="0.25">
      <c r="A183" s="6">
        <v>181</v>
      </c>
      <c r="B183" s="21" t="s">
        <v>241</v>
      </c>
      <c r="C183" s="7" t="s">
        <v>242</v>
      </c>
      <c r="D183" s="7" t="s">
        <v>35</v>
      </c>
      <c r="E183" s="7" t="s">
        <v>189</v>
      </c>
      <c r="F183" s="7" t="s">
        <v>37</v>
      </c>
      <c r="G183" s="7" t="s">
        <v>38</v>
      </c>
      <c r="H183" s="7" t="s">
        <v>243</v>
      </c>
      <c r="I183" s="7" t="s">
        <v>191</v>
      </c>
      <c r="J183" s="7" t="s">
        <v>244</v>
      </c>
      <c r="K183" s="7" t="s">
        <v>245</v>
      </c>
      <c r="L183" s="7" t="s">
        <v>1</v>
      </c>
      <c r="M183" s="8" t="s">
        <v>55</v>
      </c>
      <c r="N183" s="7" t="s">
        <v>62</v>
      </c>
      <c r="O183" s="9">
        <v>108</v>
      </c>
      <c r="P183" s="10">
        <v>108</v>
      </c>
      <c r="Q183" s="15">
        <v>108</v>
      </c>
      <c r="R183" s="16">
        <v>108</v>
      </c>
      <c r="S183" s="18">
        <v>109</v>
      </c>
      <c r="T183" s="9">
        <v>23</v>
      </c>
      <c r="U183" s="10">
        <v>22</v>
      </c>
      <c r="V183" s="15">
        <v>22</v>
      </c>
      <c r="W183" s="16">
        <v>22</v>
      </c>
      <c r="X183" s="18">
        <v>7</v>
      </c>
      <c r="Y183" s="9">
        <f t="shared" si="29"/>
        <v>85</v>
      </c>
      <c r="Z183" s="10">
        <f t="shared" si="29"/>
        <v>86</v>
      </c>
      <c r="AA183" s="15">
        <f t="shared" si="29"/>
        <v>86</v>
      </c>
      <c r="AB183" s="16">
        <f t="shared" si="29"/>
        <v>86</v>
      </c>
      <c r="AC183" s="18">
        <f t="shared" si="29"/>
        <v>102</v>
      </c>
      <c r="AD183" s="10">
        <f t="shared" si="30"/>
        <v>1</v>
      </c>
      <c r="AE183" s="24">
        <v>56875</v>
      </c>
      <c r="AF183" s="14" t="s">
        <v>45</v>
      </c>
    </row>
    <row r="184" spans="1:32" x14ac:dyDescent="0.25">
      <c r="A184" s="6">
        <v>182</v>
      </c>
      <c r="B184" s="21" t="s">
        <v>246</v>
      </c>
      <c r="C184" s="7" t="s">
        <v>247</v>
      </c>
      <c r="D184" s="7" t="s">
        <v>35</v>
      </c>
      <c r="E184" s="7" t="s">
        <v>189</v>
      </c>
      <c r="F184" s="7" t="s">
        <v>37</v>
      </c>
      <c r="G184" s="7" t="s">
        <v>38</v>
      </c>
      <c r="H184" s="7" t="s">
        <v>248</v>
      </c>
      <c r="I184" s="7" t="s">
        <v>191</v>
      </c>
      <c r="J184" s="7" t="s">
        <v>249</v>
      </c>
      <c r="K184" s="7" t="s">
        <v>250</v>
      </c>
      <c r="L184" s="7" t="s">
        <v>1</v>
      </c>
      <c r="M184" s="8" t="s">
        <v>55</v>
      </c>
      <c r="N184" s="7" t="s">
        <v>62</v>
      </c>
      <c r="O184" s="9">
        <v>131</v>
      </c>
      <c r="P184" s="10">
        <v>131</v>
      </c>
      <c r="Q184" s="15">
        <v>131</v>
      </c>
      <c r="R184" s="16">
        <v>118</v>
      </c>
      <c r="S184" s="18">
        <v>118</v>
      </c>
      <c r="T184" s="9">
        <v>89</v>
      </c>
      <c r="U184" s="10">
        <v>79</v>
      </c>
      <c r="V184" s="15">
        <v>29</v>
      </c>
      <c r="W184" s="16">
        <v>7</v>
      </c>
      <c r="X184" s="18">
        <v>7</v>
      </c>
      <c r="Y184" s="9">
        <f t="shared" si="29"/>
        <v>42</v>
      </c>
      <c r="Z184" s="10">
        <f t="shared" si="29"/>
        <v>52</v>
      </c>
      <c r="AA184" s="15">
        <f t="shared" si="29"/>
        <v>102</v>
      </c>
      <c r="AB184" s="16">
        <f t="shared" si="29"/>
        <v>111</v>
      </c>
      <c r="AC184" s="18">
        <f t="shared" si="29"/>
        <v>111</v>
      </c>
      <c r="AD184" s="10">
        <f t="shared" si="30"/>
        <v>10</v>
      </c>
      <c r="AE184" s="24">
        <v>56875</v>
      </c>
      <c r="AF184" s="14" t="s">
        <v>164</v>
      </c>
    </row>
    <row r="185" spans="1:32" x14ac:dyDescent="0.25">
      <c r="A185" s="6">
        <v>183</v>
      </c>
      <c r="B185" s="21" t="s">
        <v>251</v>
      </c>
      <c r="C185" s="7" t="s">
        <v>252</v>
      </c>
      <c r="D185" s="7" t="s">
        <v>70</v>
      </c>
      <c r="E185" s="7" t="s">
        <v>189</v>
      </c>
      <c r="F185" s="7" t="s">
        <v>37</v>
      </c>
      <c r="G185" s="7" t="s">
        <v>38</v>
      </c>
      <c r="H185" s="7" t="s">
        <v>248</v>
      </c>
      <c r="I185" s="7" t="s">
        <v>191</v>
      </c>
      <c r="J185" s="7" t="s">
        <v>249</v>
      </c>
      <c r="K185" s="7" t="s">
        <v>250</v>
      </c>
      <c r="L185" s="7" t="s">
        <v>1</v>
      </c>
      <c r="M185" s="8" t="s">
        <v>55</v>
      </c>
      <c r="N185" s="7" t="s">
        <v>62</v>
      </c>
      <c r="O185" s="9">
        <v>23</v>
      </c>
      <c r="P185" s="10">
        <v>23</v>
      </c>
      <c r="Q185" s="15">
        <v>23</v>
      </c>
      <c r="R185" s="16">
        <v>22</v>
      </c>
      <c r="S185" s="18">
        <v>22</v>
      </c>
      <c r="T185" s="9">
        <v>15</v>
      </c>
      <c r="U185" s="10">
        <v>12</v>
      </c>
      <c r="V185" s="15">
        <v>7</v>
      </c>
      <c r="W185" s="16">
        <v>3</v>
      </c>
      <c r="X185" s="18">
        <v>3</v>
      </c>
      <c r="Y185" s="9">
        <f t="shared" si="29"/>
        <v>8</v>
      </c>
      <c r="Z185" s="9">
        <f t="shared" si="29"/>
        <v>11</v>
      </c>
      <c r="AA185" s="15">
        <f t="shared" si="29"/>
        <v>16</v>
      </c>
      <c r="AB185" s="16">
        <f t="shared" si="29"/>
        <v>19</v>
      </c>
      <c r="AC185" s="18">
        <f t="shared" si="29"/>
        <v>19</v>
      </c>
      <c r="AD185" s="9">
        <f t="shared" si="30"/>
        <v>3</v>
      </c>
      <c r="AE185" s="24">
        <v>24375</v>
      </c>
      <c r="AF185" s="14" t="s">
        <v>164</v>
      </c>
    </row>
    <row r="186" spans="1:32" x14ac:dyDescent="0.25">
      <c r="A186" s="6"/>
      <c r="B186" s="26" t="s">
        <v>253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3"/>
      <c r="AE186" s="25">
        <f>SUM(AE3:AE185)</f>
        <v>30311939.5</v>
      </c>
      <c r="AF186" s="23"/>
    </row>
  </sheetData>
  <conditionalFormatting sqref="B8">
    <cfRule type="duplicateValues" dxfId="5" priority="6"/>
  </conditionalFormatting>
  <conditionalFormatting sqref="C186:C1048576 C1:C47">
    <cfRule type="duplicateValues" dxfId="4" priority="7"/>
  </conditionalFormatting>
  <conditionalFormatting sqref="C48:C62">
    <cfRule type="duplicateValues" dxfId="3" priority="4"/>
  </conditionalFormatting>
  <conditionalFormatting sqref="C63:C96">
    <cfRule type="duplicateValues" dxfId="2" priority="3"/>
  </conditionalFormatting>
  <conditionalFormatting sqref="C97:C120">
    <cfRule type="duplicateValues" dxfId="1" priority="2"/>
  </conditionalFormatting>
  <conditionalFormatting sqref="C121:C1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2026-03-16T04:44:17Z</dcterms:created>
  <dcterms:modified xsi:type="dcterms:W3CDTF">2026-03-16T04:54:09Z</dcterms:modified>
</cp:coreProperties>
</file>